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10" windowHeight="11340"/>
  </bookViews>
  <sheets>
    <sheet name="1" sheetId="2" r:id="rId1"/>
    <sheet name="Лист1" sheetId="3" r:id="rId2"/>
  </sheets>
  <definedNames>
    <definedName name="_xlnm._FilterDatabase" localSheetId="0" hidden="1">'1'!$D$1:$D$237</definedName>
    <definedName name="_xlnm.Print_Area" localSheetId="0">'1'!$A$1:$G$237</definedName>
  </definedNames>
  <calcPr calcId="152511"/>
</workbook>
</file>

<file path=xl/calcChain.xml><?xml version="1.0" encoding="utf-8"?>
<calcChain xmlns="http://schemas.openxmlformats.org/spreadsheetml/2006/main">
  <c r="F99" i="2" l="1"/>
  <c r="F224" i="2"/>
  <c r="F219" i="2"/>
  <c r="F208" i="2"/>
  <c r="F197" i="2"/>
  <c r="F196" i="2"/>
  <c r="F191" i="2"/>
  <c r="F181" i="2"/>
  <c r="F177" i="2"/>
  <c r="F171" i="2"/>
  <c r="F165" i="2"/>
  <c r="F160" i="2"/>
  <c r="F157" i="2"/>
  <c r="F146" i="2"/>
  <c r="F142" i="2"/>
  <c r="F131" i="2"/>
  <c r="F133" i="2"/>
  <c r="F119" i="2"/>
  <c r="F109" i="2"/>
  <c r="F103" i="2"/>
  <c r="F95" i="2"/>
  <c r="F79" i="2"/>
  <c r="F62" i="2"/>
  <c r="F55" i="2"/>
  <c r="F54" i="2"/>
  <c r="E167" i="2"/>
  <c r="F206" i="2" l="1"/>
  <c r="F210" i="2"/>
  <c r="E7" i="2"/>
  <c r="E15" i="2"/>
  <c r="F15" i="2"/>
  <c r="E20" i="2"/>
  <c r="E21" i="2"/>
  <c r="F21" i="2"/>
  <c r="E24" i="2"/>
  <c r="F24" i="2"/>
  <c r="E27" i="2"/>
  <c r="F27" i="2"/>
  <c r="E58" i="2"/>
  <c r="E59" i="2"/>
  <c r="E64" i="2"/>
  <c r="F64" i="2"/>
  <c r="E66" i="2"/>
  <c r="E74" i="2"/>
  <c r="E75" i="2"/>
  <c r="E86" i="2"/>
  <c r="F86" i="2"/>
  <c r="E87" i="2"/>
  <c r="F87" i="2"/>
  <c r="E101" i="2"/>
  <c r="E119" i="2"/>
  <c r="E122" i="2"/>
  <c r="E150" i="2"/>
  <c r="E165" i="2"/>
  <c r="E201" i="2"/>
  <c r="E203" i="2"/>
  <c r="E206" i="2"/>
  <c r="E208" i="2"/>
  <c r="E210" i="2"/>
  <c r="F227" i="2" l="1"/>
  <c r="E226" i="2"/>
</calcChain>
</file>

<file path=xl/sharedStrings.xml><?xml version="1.0" encoding="utf-8"?>
<sst xmlns="http://schemas.openxmlformats.org/spreadsheetml/2006/main" count="883" uniqueCount="419">
  <si>
    <t>тыс. руб.</t>
  </si>
  <si>
    <t>Ф.И.О. 
депутата ТГД</t>
  </si>
  <si>
    <t>Наименование мероприятий</t>
  </si>
  <si>
    <t>Исполнено</t>
  </si>
  <si>
    <t>Распорядители / получатели бюджетных средств</t>
  </si>
  <si>
    <t>Павлюк Н.Г.</t>
  </si>
  <si>
    <t>Администрация Заволжского района в городе Твери</t>
  </si>
  <si>
    <t>Приобретение мебели в МАУ «Муниципальная библиотечная система города Твери» (филиал № 30)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</si>
  <si>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</si>
  <si>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</si>
  <si>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Разработка проектно-сметной документации на капитальный ремонт кровли в МДОУ детский сад № 69</t>
  </si>
  <si>
    <t>Ремонт кровли бассейна в МДОУ детский сад № 161</t>
  </si>
  <si>
    <t>Текущий ремонт в МОУ СОШ № 50</t>
  </si>
  <si>
    <t>Текущий ремонт, приобретение оборудования, инвентаря и материалов в МБОУ СШ № 53</t>
  </si>
  <si>
    <t>Козлов С.Е.</t>
  </si>
  <si>
    <t>Приобретение и установка спортивного оборудования на землях общего пользования в Заволжском районе г. Твери по адресу Петербургское ш., д. 107</t>
  </si>
  <si>
    <t xml:space="preserve">МБУК ДЦ «Истоки» - ремонт актового зала </t>
  </si>
  <si>
    <t>МБДОУ детский сад № 145 - на выполнение текущего ремонта здания, приобретение оборудования, строительных материалов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</si>
  <si>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</si>
  <si>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</si>
  <si>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Ремонт актового зала в МБУК ДЦ «Истоки»</t>
  </si>
  <si>
    <t>Текущий ремонт МБДОУ детский сад № 5</t>
  </si>
  <si>
    <t>Замена оконных блоков в МОУ СОШ № 21</t>
  </si>
  <si>
    <t>Департамент управления имуществом и земельными ресурсами администрации города Твери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</si>
  <si>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</si>
  <si>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</si>
  <si>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 в МБДОУ детский сад № 73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</si>
  <si>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</si>
  <si>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</si>
  <si>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</si>
  <si>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 приобретение оборудования, инвентаря и материалов в МБДОУ детский сад № 127</t>
  </si>
  <si>
    <t>Текущий ремонт, приобретение оборудования, инвентаря, мебели и материалов в МБДОУ детский сад № 131</t>
  </si>
  <si>
    <t>Приобретение мебели в МОУ «Гимназия № 10»</t>
  </si>
  <si>
    <t>Приобретение оборудования в МБОУ СОШ № 17</t>
  </si>
  <si>
    <t>Текущий ремонт в МБОУ СОШ № 34</t>
  </si>
  <si>
    <t>Приобретение мебели и оборудования в МОУ СОШ № 46</t>
  </si>
  <si>
    <t>Ануфриев Ю.В.</t>
  </si>
  <si>
    <t>Организация и проведение экскурсии для ветеранов Заволжского района</t>
  </si>
  <si>
    <t>Текущий ремонт, приобретение оборудования, инвентаря и материалов в МБУ ДК «Затверецкий»</t>
  </si>
  <si>
    <t>Текущий ремонт МБДОУ детский сад № 73</t>
  </si>
  <si>
    <t>Текущий ремонт, приобретение оборудования, инвентаря и материалов в МДОУ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</si>
  <si>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</si>
  <si>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 МБДОУ детский сад № 115</t>
  </si>
  <si>
    <t>Замена оконных блоков в МБДОУ детский сад № 127</t>
  </si>
  <si>
    <t>Текущий ремонт, приобретение оборудования, инвентаря и материалов в МДОУ детский сад № 131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</si>
  <si>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</si>
  <si>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материалов, в МДОУ детский сад № 164</t>
  </si>
  <si>
    <t xml:space="preserve">Приобретение детской мебели в дошкольное отделение МОУ СОШ № 3 </t>
  </si>
  <si>
    <t>Текущий ремонт, приобретение оборудования, инвентаря и материалов в МОУ СОШ № 3</t>
  </si>
  <si>
    <t>Текущий ремонт МБОУ СОШ № 4</t>
  </si>
  <si>
    <t>Текущий ремонт, приобретение оборудования, инвентаря и материалов в  МОУ «Гимназия № 10»</t>
  </si>
  <si>
    <t>Текущий ремонт, приобретение оборудования, инвентаря и материалов в МБОУ СОШ № 34</t>
  </si>
  <si>
    <t>Текущий ремонт, приобретение оборудования, инвентаря и материалов в МОУ СОШ № 35</t>
  </si>
  <si>
    <t>Ростовцев Р.А.</t>
  </si>
  <si>
    <t>Пошив костюмов творческих коллективов в МБУ ДК «Затверецкий»</t>
  </si>
  <si>
    <t>Подготовка проектно-сметной документации, текущий ремонт в МБУ «ДК пос. Сахарово»</t>
  </si>
  <si>
    <t>Приобретение кухонного оборудования, посуды для пищеблока, замена оконных блоков в МБДОУ детский сад № 20/1</t>
  </si>
  <si>
    <t>Архипов А.А.</t>
  </si>
  <si>
    <t>Администрация Московского района в городе Твери</t>
  </si>
  <si>
    <t>Приобретение оборудования в МБДОУ детский сад № 65</t>
  </si>
  <si>
    <t>Дооснащение системы видеонаблюдения в МБДОУ детский сад № 155</t>
  </si>
  <si>
    <t>Текущий ремонт в МОУ СОШ № 48</t>
  </si>
  <si>
    <t>Приобретение ученической мебели в МБОУ СШ № 55</t>
  </si>
  <si>
    <t>Жомова Т.Н.</t>
  </si>
  <si>
    <t>Ремонт полов в группе, 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</si>
  <si>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</si>
  <si>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Глебова Е.П.</t>
  </si>
  <si>
    <t>Ремонт пола в обеденном зале МОУ «Тверская гимназия № 6»</t>
  </si>
  <si>
    <t>Устинова О.К.</t>
  </si>
  <si>
    <t>Администрация Центрального района в городе Твери</t>
  </si>
  <si>
    <t>Текущий ремонт в МБДОУ детский сад № 48</t>
  </si>
  <si>
    <t>Замена оконных блоков в МБДОУ детский сад № 91</t>
  </si>
  <si>
    <t>Ремонт крылец в МБДОУ детский сад № 101</t>
  </si>
  <si>
    <t>Модернизация школьного музея в МОУ гимназия № 12 г. Твери</t>
  </si>
  <si>
    <t>Арсеньев А.Б.</t>
  </si>
  <si>
    <t>Ремонт крылец в МБДОУ детский сад № 33</t>
  </si>
  <si>
    <t>Ремонт холодного водоснабжения в МБДОУ детский сад № 129</t>
  </si>
  <si>
    <t>Косметический ремонт, ремонт кровли в МБДОУ детский сад № 158</t>
  </si>
  <si>
    <t>Текущий ремонт в МОУ СОШ № 4</t>
  </si>
  <si>
    <t>Всего</t>
  </si>
  <si>
    <t>Отчёт об исполнении мероприятий</t>
  </si>
  <si>
    <t>Примечание</t>
  </si>
  <si>
    <t>Нераспределённый остаток</t>
  </si>
  <si>
    <t>Начальник департамента экономического развития администрации города Твери</t>
  </si>
  <si>
    <t>П.С. Петров</t>
  </si>
  <si>
    <t>номер избирательного округа /по списку</t>
  </si>
  <si>
    <t>План финансирования из бюджета города в 2024 году</t>
  </si>
  <si>
    <t xml:space="preserve">Приобретение и пошив обмундирования для обеспечения деятельности Поста 
№ 1 МАУ «МЦ г. Твери» </t>
  </si>
  <si>
    <t>Моняков А.С.</t>
  </si>
  <si>
    <t>Мамонов С.А.</t>
  </si>
  <si>
    <t>Фадеев Д.В.</t>
  </si>
  <si>
    <t>Организация и проведение массовых мероприятий на территории Заволжского района</t>
  </si>
  <si>
    <t>Текущий ремонт и укрепление материально-технической базы МБОУ СОШ № 4</t>
  </si>
  <si>
    <t>Текущий ремонт и укрепление материально-технической базы МОУ СОШ № 40</t>
  </si>
  <si>
    <t>Текущий ремонт МБДОУ детский сад № 92</t>
  </si>
  <si>
    <t>Замена оконных блоков МБДОУ детский сад № 104</t>
  </si>
  <si>
    <t>Текущий ремонт МБДОУ детский сад № 164</t>
  </si>
  <si>
    <t>Текущий ремонт  МБОУ СОШ № 4</t>
  </si>
  <si>
    <t>Текущий ремонт  МОУ «Тверская гимназия № 8»</t>
  </si>
  <si>
    <t>Текущий ремонт  МБОУ СОШ № 29</t>
  </si>
  <si>
    <t>Приобретение и установка нового детского игрового оборудования на землях общего пользования в Заволжском районе города Твери по адресу: Комсомольский проспект, д. 9 и 11а</t>
  </si>
  <si>
    <t>Виноградов А.Н.</t>
  </si>
  <si>
    <t>Текущий ремонт в МБОУ СОШ № 4</t>
  </si>
  <si>
    <t>Жирков М.В.</t>
  </si>
  <si>
    <t>Закупка мебели в МБДОУ детский сад № 152</t>
  </si>
  <si>
    <t>Закупка оборудования в МБДОУ детский сад № 163</t>
  </si>
  <si>
    <t>Разработка и актуализация проектно-сметной документации, текущий ремонт помещений в МОУ СОШ № 51</t>
  </si>
  <si>
    <t>Барышев Я.А.</t>
  </si>
  <si>
    <t>Работы по изготовлению (пошиву) и поставке сценических костюмов для нужд МБУ ДЦ «Мир»</t>
  </si>
  <si>
    <t>Приобретение технических средств обучения и оргтехники в группу № 6 МБДОУ детский сад № 97 по адресу: улица Громова, д. 52</t>
  </si>
  <si>
    <t>Казаков В.Н.</t>
  </si>
  <si>
    <t>Оборудование, установка видеонаблюдения в МБДОУ детский сад № 80</t>
  </si>
  <si>
    <t>Модернизация локальной сети и системы видеонаблюдения в МОУ СОШ № 1</t>
  </si>
  <si>
    <t xml:space="preserve">Текущий ремонт МБОУ СОШ № 4 </t>
  </si>
  <si>
    <t>Текущий ремонт в МБОУ СШ № 9</t>
  </si>
  <si>
    <t>Ешурин В.В.</t>
  </si>
  <si>
    <t>Проведение праздничных и досуговых мероприятий в Пролетарском районе города Твери</t>
  </si>
  <si>
    <t>Замена оконных блоков, проведение ремонтных работ и установка радиатора отопления в МБДО№ детский сад № 144</t>
  </si>
  <si>
    <t>Ремонт дошкольных отделений, замена оконных блоков и дошкольных группах МОУ СОШ № 38</t>
  </si>
  <si>
    <t>Пичуев Е.Е.</t>
  </si>
  <si>
    <t>Текущий ремонт пищеблока в МБДОУ детский сад № 79</t>
  </si>
  <si>
    <t>Текущий ремонт в МБОУ СШ № 30</t>
  </si>
  <si>
    <t>Тюрякова И.В.</t>
  </si>
  <si>
    <t>Текущий ремонт МДОУ детский сад № 97</t>
  </si>
  <si>
    <t>Текущий ремонт МБОУ СОШ № 4 (дошкольное отделение)</t>
  </si>
  <si>
    <t>Родионов В.Н.</t>
  </si>
  <si>
    <t>Приобретение и установка стационарного металлодетектора, замена оконных блоков в МОУ СОШ № 2</t>
  </si>
  <si>
    <t>Ремонт помещения тира, приобретение и установка стационарного металлодетектора в МБОУ СШ № 9</t>
  </si>
  <si>
    <t>Приобретение детский кроватей в группу раннего возраста в дошкольное отделение МОУ СОШ № 38 по адресу: ул. Тракторная, д. 6 а</t>
  </si>
  <si>
    <t>Блиновский Д.А.</t>
  </si>
  <si>
    <t>Проведение культурно-массовых мероприятий для жителей Центрального района города Твери</t>
  </si>
  <si>
    <t>Администрация Пролетарского района в городе Твери</t>
  </si>
  <si>
    <t>Разработка проектно-сметной документации для капитального ремонта кровли здания МБОУ СОШ № 18 по адресу: ул. Учительская, дом 6</t>
  </si>
  <si>
    <t>Приобретена столешница к кондитерскому столу</t>
  </si>
  <si>
    <t>Приобретён и поставлен лазерный МФУ PANTUM М68000FDW</t>
  </si>
  <si>
    <t xml:space="preserve">Выполнен ремонт групповой комнаты  </t>
  </si>
  <si>
    <t xml:space="preserve">Приобретено: стол - 1шт.; стенка для методических пособий 1 шт. </t>
  </si>
  <si>
    <t xml:space="preserve">Выполнен ремонт групповой комнаты </t>
  </si>
  <si>
    <t>Выполнена замена 2 оконных блоков в пищеблоке</t>
  </si>
  <si>
    <t>Приобретена стенка для методических пособий 1 шт.</t>
  </si>
  <si>
    <t>Проведение ремонтных работ в МБДОУ детский сад № 93</t>
  </si>
  <si>
    <t>Текущий ремонт, монтаж системы контроля и управления доступом, системы видеонаблюдения, системы оповещения, системы уличного освещения в МБДОУ детский сад № 2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</si>
  <si>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90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</si>
  <si>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105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</si>
  <si>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114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</si>
  <si>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116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</si>
  <si>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118</t>
  </si>
  <si>
    <t>Текущий ремонт,  монтаж системы контроля и управления доступом, системы видеонаблюдения, системы оповещения, системы уличного освещения в МБДОУ детский сад № 148</t>
  </si>
  <si>
    <t>Текущий ремонт, ремонт и замена оконных блоков в МБОУ СОШ № 27</t>
  </si>
  <si>
    <t>Текущий ремонт в МОУ СОШ № 39</t>
  </si>
  <si>
    <t>Текущий ремонт в МОУ СОШ № 43</t>
  </si>
  <si>
    <t>Разработка проектно-сметной документации на ремонт кровли МБОУ детский сад № 15</t>
  </si>
  <si>
    <t>Разработка проектно-сметной документации на ремонт кровли МБОУ детский сад № 114</t>
  </si>
  <si>
    <t>Текущий ремонт, ремонт кровли, ремонт системы отопления в МБДОУ детский сад № 148</t>
  </si>
  <si>
    <t>Текущий ремонт в МБОУ СОШ № 27</t>
  </si>
  <si>
    <t>Замена оконных блоков в МБОУ ДО ДТДМ</t>
  </si>
  <si>
    <t>Дооборудование системы видеонаблюдения в МБДОУ детский сад № 138</t>
  </si>
  <si>
    <t>Разработка проектно-сметной документации на ремонт кровли здания МОУ СОШ № 40</t>
  </si>
  <si>
    <t>Разработка проектно-сметной документации по объекту: «Капитальный ремонт автоматической пожарной сигнализации и системы оповещения и управления эвакуацией людей при пожаре в помещениях МОУ СОШ № 52 по адресу: г. Тверь, ул. Георгиевская, д. 12</t>
  </si>
  <si>
    <t>Текущий ремонт туалета и канализации в МОУ СОШ № 25</t>
  </si>
  <si>
    <t>Монтаж системы видеонаблюдения в МБДОУ детский сад № 6</t>
  </si>
  <si>
    <t>Закупка и монтаж СКУД в МБДОУ детский сад № 166</t>
  </si>
  <si>
    <t>Выполнены работы по ремонту кровли и ремонту стен в группах №1, №3</t>
  </si>
  <si>
    <t>Приобретение и установка спортивного оборудования в п. Красное Знамя в зеленой зоне</t>
  </si>
  <si>
    <t>Закупка мебели в МОУ СОШ № 15</t>
  </si>
  <si>
    <t>МБДОУ детский сад № 39 - на проведение текущего ремонта в здании</t>
  </si>
  <si>
    <t>МБДОУ детский сад № 153 - на модернизацию системы видеонаблюдения</t>
  </si>
  <si>
    <t xml:space="preserve">Текущий ремонт в МБДОУ детский сад № 164 </t>
  </si>
  <si>
    <t>Расходы на укрепление материально-технической базы и текущие ремонтные работы в МБУК ДЦ «Истоки»</t>
  </si>
  <si>
    <t>Обустройство места сбора мусора по адресу ул. Зинаиды Коноплянниковой, д. 22, включая расходы на изготовление проектно-сметной документации</t>
  </si>
  <si>
    <t>Поставка посуды в МБДОУ детский сад № 141</t>
  </si>
  <si>
    <t>Обеспечение внутриобъектового и пропускного режимов охраны, приобретение звукового оборудования МБУ «ДК пос. Элеватор»</t>
  </si>
  <si>
    <t>Текущий ремонт, расширение системы внутреннего видеонаблюдения, монтаж системы контроля и управления доступом (СКУД), монтаж охранной сигнализации в МОУ СОШ № 20</t>
  </si>
  <si>
    <t>Оборудование информационных стендов на территории Пролетарского района в городе Твери</t>
  </si>
  <si>
    <t xml:space="preserve">Текущий ремонт в МБУ ДО СШОР «Лидер» </t>
  </si>
  <si>
    <t>Покупка спортивной экипировки для единоборств в МБУ ДО «СШОР «Лидер»</t>
  </si>
  <si>
    <t>Приобретение оборудования для кухни МБДОУ детский сад № 134</t>
  </si>
  <si>
    <t>Приобретено и поставлено:
офисные кресла-2, 
стол-1,
стулья-13</t>
  </si>
  <si>
    <t>Приобретены мясорубка и тестомес</t>
  </si>
  <si>
    <t>Работы выполнены</t>
  </si>
  <si>
    <t>Приобретены элементы обмундирования: кители, рубашки, брюки, юбки, пилотки 
(5 женских и 5 мужских комплектов)</t>
  </si>
  <si>
    <t>Оборудование школьного музея в МБОУ СОШ № 38</t>
  </si>
  <si>
    <t>Пошиты костюмы для студии современной хореографии «Высота»</t>
  </si>
  <si>
    <t>Замена оконных блоков в МБДОУ детский сад № 20/1</t>
  </si>
  <si>
    <t>Закупка оборудования и инвентаря для пищеблока в МБДОУ детский сад № 165</t>
  </si>
  <si>
    <t>Проведение культурно-массовых мероприятий для жителей Московского района города Твери</t>
  </si>
  <si>
    <t>Поставлено и установлено спортивное оборудование: турник и тренажёр</t>
  </si>
  <si>
    <t>Текущий ремонт, разработка ПСД, приобретение оборудования, инвентаря, материалов и модернизацию системы видеонаблюдения в МБОУ СШ № 53</t>
  </si>
  <si>
    <t xml:space="preserve">Выполнен ремонт водосточной системы и кровли </t>
  </si>
  <si>
    <t xml:space="preserve">Произведена замена 5 оконных блоков </t>
  </si>
  <si>
    <t>Заменено 7 оконных блоков</t>
  </si>
  <si>
    <t>Департамент жилищно-коммунального хозяйства, жилищной политики и строительства Администрации города Твери</t>
  </si>
  <si>
    <t xml:space="preserve">Выполнены работы по ремонту полов в музыкальном зале
</t>
  </si>
  <si>
    <t xml:space="preserve">Приобретена парта ученическая 2-х местная 52 шт., стул ученический 107 шт. </t>
  </si>
  <si>
    <t>Выполнены работы по замене 6 оконных блоков</t>
  </si>
  <si>
    <t xml:space="preserve">Установлено 4 видеокамеры </t>
  </si>
  <si>
    <t>Оборудование школьного музея в МБОУ ЦО № 57</t>
  </si>
  <si>
    <t>Разработка проектно-сметной документации (ПСД) по благоустройству территории МБДОУ детский сад № 100</t>
  </si>
  <si>
    <t>Закупка оборудования для медицинского кабинета в МОУ СОШ № 20</t>
  </si>
  <si>
    <t>Мероприятия по увековечиванию памяти выдающегося русского художника В.А. Серова в МБУ ДО «Художественная школа им. В.А. Серова»</t>
  </si>
  <si>
    <t>Закупка медицинского оборудования и расходных материалов в медкабинет МОУ СОШ № 16</t>
  </si>
  <si>
    <t>МБДОУ детский сад № 149 - приобретение мясорубки и тестомеса</t>
  </si>
  <si>
    <t>Текущий ремонт помещений по адресу: ул. Луначарского, д. 3 корпус 1</t>
  </si>
  <si>
    <t>Устройство перегородки из ПВХ в МОУ СОШ № 46</t>
  </si>
  <si>
    <t>Текущий ремонт в МБДОУ детский сад № 131</t>
  </si>
  <si>
    <t>Текущий ремонт в МБДОУ детский сад № 156</t>
  </si>
  <si>
    <t>Устройство освещения на муниципальной площадке для выгула собак по адресу:  г. Тверь, ул. Дачная и разработка проектно-сметной документации</t>
  </si>
  <si>
    <t>На разработку проектно-сметной документации для проведения капитального ремонта пожарной сигнализации в МБДОУ детский сад № 131</t>
  </si>
  <si>
    <t>Приобретение оборудования и инвентаря для пищеблока, ремонт электроосвещения в МБДОУ детский сад № 160</t>
  </si>
  <si>
    <t>Текущий ремонт МБДОУ детский сад № 165</t>
  </si>
  <si>
    <t>Текущий ремонт, приобретение оборудования, приобретение светодиодных ламп и расходных материалов в МБДОУ детский сад № 96</t>
  </si>
  <si>
    <t>Текущий ремонт в МБДОУ детский сад № 162</t>
  </si>
  <si>
    <t>Текущий ремонт МБОУ СШ № 19</t>
  </si>
  <si>
    <t>Закупка медицинского оборудования и расходных материалов в медкабинет в МБДОУ детский сад № 7</t>
  </si>
  <si>
    <t>Замена оконных блоков в МБДОУ детский сад № 38</t>
  </si>
  <si>
    <t>Закупка медицинского оборудования и расходных материалов в медкабинет в МБДОУ детский сад № 38</t>
  </si>
  <si>
    <t>Закупка медицинского оборудования и расходных материалов в медкабинет, приобретение и установка оборудования на пищеблок в МБДОУ детский сад № 135</t>
  </si>
  <si>
    <t>Закупка медицинского оборудования и расходных материалов в медкабинет МОУ «Тверская гимназия № 6»</t>
  </si>
  <si>
    <t>Закупка медицинского оборудования и расходных материалов в медкабинет МОУ СОШ № 18</t>
  </si>
  <si>
    <t>Устройство лестничного схода и пандуса по адресу: пр-т Чайковского, д. 1, корп. 1</t>
  </si>
  <si>
    <t>Приобретены банкетки - 25 шт.</t>
  </si>
  <si>
    <t>Установлено 6 видеокамер</t>
  </si>
  <si>
    <t>Выполнены электромонтажные работы в туалетах; ремонт системы канализации</t>
  </si>
  <si>
    <t>Выполнены работы по ремонту полов и потолков</t>
  </si>
  <si>
    <t>Выполнены работы по ремонту водоотводной системы веранд</t>
  </si>
  <si>
    <t>Приобретены музыкальные инструменты. Выполнен ремонт кровли бассейна</t>
  </si>
  <si>
    <t>Заменено 9 оконных блоков в кабинетах</t>
  </si>
  <si>
    <t>Установлено 4 камеры видеонаблюдения</t>
  </si>
  <si>
    <t>Выполнены работы по ремонту полов, потолков, стен и электроосвещения  в кабинете № 4</t>
  </si>
  <si>
    <t xml:space="preserve">Выполнены работы по ремонту:
-медицинского кабинета
-фасада со стороны пищеблока
-стен в пищеблоке
-подоконников и откосов
</t>
  </si>
  <si>
    <t>Заменено 6 оконных блоков</t>
  </si>
  <si>
    <t>Выполнены работы по ремонту потолка в музее</t>
  </si>
  <si>
    <t>Выполнены работы по ремонту: пищеблока, по замене 6 дверей и 3 оконных блоков</t>
  </si>
  <si>
    <t>Приобретён информационный стенд</t>
  </si>
  <si>
    <t>Приобретён принтер и ученические стулья - 46 шт.</t>
  </si>
  <si>
    <t>Выполнены работы по ремонту потолков</t>
  </si>
  <si>
    <t>Выполнен ремонт стен, потолка в помещении группы</t>
  </si>
  <si>
    <t>Приобретены спилс-карты, проектор, ИБП</t>
  </si>
  <si>
    <t>Выполнен ремонт потолков</t>
  </si>
  <si>
    <t xml:space="preserve">Выполнены работы по ремонту электроосвещения в кабинете № 9 </t>
  </si>
  <si>
    <t>Приобретены кровати 3-х ярусные выкатные, с крышкой - 9 шт.</t>
  </si>
  <si>
    <t>Приобретены МФУ 2 шт. и принтер</t>
  </si>
  <si>
    <t>Приобретены проектор, ИБП</t>
  </si>
  <si>
    <t>Приобретены ученические столы 7  шт. и стулья 7 шт.</t>
  </si>
  <si>
    <t>Заменен 1 оконный блок в группе</t>
  </si>
  <si>
    <t xml:space="preserve">Приобретены картофелечистка, холодильный шкаф, весы, кухонный стеллаж, котлы - 4 шт., кастрюли 4 шт. Выполнен ремонт освещения </t>
  </si>
  <si>
    <t>Выполнен ремонт лестничных маршей (потолка, стен)</t>
  </si>
  <si>
    <t>Установлено 9 видеокамер</t>
  </si>
  <si>
    <t>Выполнены работы по монтажу системы оповещения</t>
  </si>
  <si>
    <t>Выполнены работы по ремонту освещения в группе и уличного освещения</t>
  </si>
  <si>
    <t>Выполнены работы по ремонту потолка в группе</t>
  </si>
  <si>
    <t>Заменены 3 оконных блока в раздевалке</t>
  </si>
  <si>
    <t>Выполнены работы по ремонту стен в столовой</t>
  </si>
  <si>
    <t>Выполнен ремонт кабинета № 4 и помещения № 15 (по техническому паспорту) (ремонт полов, стен, замена дверей)</t>
  </si>
  <si>
    <t>Установлена видеокамера</t>
  </si>
  <si>
    <t>Выполнены работы по замене оконного блока в кабинете</t>
  </si>
  <si>
    <t>Заменены 2 окна в кабинете</t>
  </si>
  <si>
    <t>Приобретена картофелечистка</t>
  </si>
  <si>
    <t>Приобретено детское игровое оборудование (теневой навес)</t>
  </si>
  <si>
    <t>Выполнены работы по ремонту полов игровой комнаты</t>
  </si>
  <si>
    <t>Установлено 16 камер видеонаблюдения</t>
  </si>
  <si>
    <t>Установлена камера видеонаблюдения</t>
  </si>
  <si>
    <t>Выполнен ремонт кабинета № 41(ремонт потолка, стен, полов) и ремонту электроосвещения в кабинете № 4</t>
  </si>
  <si>
    <t>Выполнен ремонт системы вентиляции; электромонтажные работы</t>
  </si>
  <si>
    <t>Выполнены работы по замене 7 оконных блоков (группы -6 окон, медицинский кабинет - 1 окно). Установлен радиатор отопления</t>
  </si>
  <si>
    <t>Выполнена замена 10 оконных блоков</t>
  </si>
  <si>
    <t>Работы выполнены (ремонт потолков, стен, полов)</t>
  </si>
  <si>
    <t>Выполнены работы по замене 3 оконных блоков в холле, ремонт отопления</t>
  </si>
  <si>
    <t>Выполнены работы: ремонт полов в коридорах; монтаж охранной сигнализации; монтаж системы контроля и управления доступом (СКУД); установлено 5 видеокамер</t>
  </si>
  <si>
    <t>Выполнен ремонт освещения, стен, потолка в кабинете № 40,</t>
  </si>
  <si>
    <t>Приобретены кровати - 20 шт.</t>
  </si>
  <si>
    <t xml:space="preserve">Работы выполнены </t>
  </si>
  <si>
    <t xml:space="preserve">Приобретено медицинское оборудование и расходные материалы в медкабинет </t>
  </si>
  <si>
    <t>Заменено 2 оконных блока в туалетах</t>
  </si>
  <si>
    <t>Выполнен ремонт кабинета № 4 и ремонт помещения № 15 (по техническому паспорту) (ремонт полов, стен, замена дверей)</t>
  </si>
  <si>
    <t>Установлен спортивный комплекс</t>
  </si>
  <si>
    <t>Выполнены работы по устройству освещения на муниципальной площадке для выгула собак</t>
  </si>
  <si>
    <t>Выполнены работы по устройству металлического ограждения</t>
  </si>
  <si>
    <t>Выполнены работы по устройству естественной освещённости спортивного зала, ремонту тренерской, мужской раздевалки и помещения для персонала в центре единоборств «Искра» по адресу: ул. Соминка, д. 63 МБУ ДО «СШОР «Лидер»</t>
  </si>
  <si>
    <t>Приобретены элементы обмундирования: береты, фуражки, галстуки, погоны, шевроны
(5 женских и 5 мужских комплектов)</t>
  </si>
  <si>
    <t>Выполнены работы по ремонту трубопровода и ремонту группы</t>
  </si>
  <si>
    <t>Пошиты и поставлены сценические костюмы (12 шт.) для хора русской песни «Катюша»</t>
  </si>
  <si>
    <t>Приобретены элементы обмундирования: зимние шапки - 10 шт., парадные ремни - 10 шт.</t>
  </si>
  <si>
    <t>Выполнен ремонт тренерской, мужской раздевалки и помещения для персонала в центре единоборств «Искра» по адресу: ул. Соминка, д. 63 МБУ ДО «СШОР «Лидер»</t>
  </si>
  <si>
    <t>Приобретены 26 комплектов кимоно</t>
  </si>
  <si>
    <t>Отлита скульптура для установки памятника напротив центрального входа в художественную школу по адресу: пр-т Чайковского, д. 31</t>
  </si>
  <si>
    <t>Текущий ремонт,  монтаж системы контроля и управления доступом, системы видеонаблюдения, системы оповещения, системы уличного освещения, приобретение строительных материалов и комплектующих в МБДОУ детский сад № 35</t>
  </si>
  <si>
    <t>Текущий ремонт, ремонт и замена оконных блоков, приобретение материалов для ремонта окон в МБОУ СОШ № 33</t>
  </si>
  <si>
    <t>Закупка оборудования для  медицинского кабинета в МБДОУ детский сад № 33</t>
  </si>
  <si>
    <t>Приобретены строительные материалы (эмаль, краска, растворитель, валик, кисть плоская, шпатлёвка, лента малярная) и радиаторы отопления</t>
  </si>
  <si>
    <t>Приобретён гардероб с антресолью 1 шт., ученические стулья 30 шт., ученические столы 7 шт.</t>
  </si>
  <si>
    <t>Сычёв А.В.</t>
  </si>
  <si>
    <t>Выполнен ремонт кабинета № 4 и помещения № 15 (по техническому паспорту) (ремонт полов, стен, замена дверей); заменены светильники и электропроводка в кабинете № 41</t>
  </si>
  <si>
    <t>Приобретён холодильный шкаф</t>
  </si>
  <si>
    <t>Заключён контракт  с ООО ЧОП «Ника-секьюрити» на обеспечение внутри объектового и пропускного режимов охраны. Приобретена радиостанция</t>
  </si>
  <si>
    <t>Выполнен ремонт помещений гладильной и прачечной (полов, стен). Приобретён теневой навес</t>
  </si>
  <si>
    <t>Заменено 8 оконных блоков:  в прачечной 2 окна, в группах - 6 окон</t>
  </si>
  <si>
    <t>Выполнен ремонт туалета на 2 этаже (замена плитки, электромонтажные работы, установка перегородок, демонтаж/монтаж системы канализации, сантехники)</t>
  </si>
  <si>
    <t>Выполнен текущий ремонт</t>
  </si>
  <si>
    <t xml:space="preserve">Выполнен ремонт медицинского блока и узлов учёта тепловой энергии </t>
  </si>
  <si>
    <t>Выполнен ремонт крыльца (укладка плитки тротуарной)</t>
  </si>
  <si>
    <t>Выполнен ремонт полов в спортивном зале</t>
  </si>
  <si>
    <t>Выполнен ремонт полов</t>
  </si>
  <si>
    <t>Заключен контракт на пошив женских пальто</t>
  </si>
  <si>
    <t>Установлено новое детское игровое оборудование (песочница, качели)</t>
  </si>
  <si>
    <t>Выполнен ремонт стен и потолка в группе</t>
  </si>
  <si>
    <t>Выполнены работы по дооборудованию системы видеонаблюдения</t>
  </si>
  <si>
    <t>Выполнен ремонт кровли</t>
  </si>
  <si>
    <t>Приобретены качели</t>
  </si>
  <si>
    <t>Выполнен  ремонт  кровли</t>
  </si>
  <si>
    <t>Выполнены  работы по ремонту полов в кабинете № 10</t>
  </si>
  <si>
    <t>Проведена экскурсия  в усадьбу Степановское-Волосово Зубцовского района</t>
  </si>
  <si>
    <t>Установлены 4 двери "антипаника", заменены 4 окна, окрашены стены актового зала</t>
  </si>
  <si>
    <t>Приобретено:
картофелечистка,
снегоуборщик, триммер</t>
  </si>
  <si>
    <t>Выполнен ремонт ограждения (монтаж опорных стоек, монтаж металлического ограждения, устройство калиток, устройство распашных ворот); трубопровода канализации</t>
  </si>
  <si>
    <t>Выполнены работы по ремонту системы отопления, устранён засор</t>
  </si>
  <si>
    <t>Выполнен ремонт раздевалки в группе (потолок, стены)</t>
  </si>
  <si>
    <t>Выполнен ремонт кабинетов № 41 и  № 4, помещения № 15</t>
  </si>
  <si>
    <t>Приобретены радиаторы отопления, система для оформления оконных проёмов. Выполнен ремонт электроснабжения коридора 2-го этажа, кабинетов № 28, № 42</t>
  </si>
  <si>
    <t>Выполнен ремонт пола и электроосвещения в кабинетах</t>
  </si>
  <si>
    <t>Заменены 2 оконных блока в коридоре 3-го этажа. Приобретены материалы для ремонта окон</t>
  </si>
  <si>
    <t>Выполнен ремонт пола в кабинете психолога</t>
  </si>
  <si>
    <t>Приобретена посуда (кастрюля 11 шт., котёл 3 шт., миска 8 шт., ковш 5 шт., гастроёмкость 6 шт.)</t>
  </si>
  <si>
    <t>Приобретена мебель (стул 4 шт., кресло 3 шт., столик журнальный 1 шт.)</t>
  </si>
  <si>
    <t>Приобретены ламинатор, флеш-диск, телевизор, принтер</t>
  </si>
  <si>
    <t>Выполнены работы по замене прибора АПС; по дооборудованию автоматической пожарной сигнализации; по замене входной калитки и оборудованию системы одноканального видеодомофона; по ремонту уличного освещения; установлено 4 видеокамеры. Установлено оборудование тренировочной площадки для развития уличных видов спорта</t>
  </si>
  <si>
    <t>Выполнен ремонт системы видеонаблюдения, АПС, тревожной кнопки, ремонт полов рекреации 1 этажа</t>
  </si>
  <si>
    <t>Выполнены работы по ремонту пола в группе, заменен оконный блок</t>
  </si>
  <si>
    <t>Выполнен ремонт пола коридора 1 этажа, текущий ремонт. Приобретены мягкий инвентарь (матрас детский, полотенца), моющие и чистящие средства</t>
  </si>
  <si>
    <t>Приобретены утюг, сушилка для белья, стиральная машина; линолеум; кухонное оборудование: тестомес, котёл, сотейник, сковорода</t>
  </si>
  <si>
    <t>Приобретена электрическая плита, светодиодные лампы</t>
  </si>
  <si>
    <t>Выполнены работы по ремонту тира. Приобретён металлодетектор</t>
  </si>
  <si>
    <t>Приобретена овощерезательная-протирочная машина, блендер</t>
  </si>
  <si>
    <t>Приобретено медицинское оборудование</t>
  </si>
  <si>
    <t>Приобретено и установлено оборудование на пищеблок (морозильник); медицинское оборудование (медкабинет)</t>
  </si>
  <si>
    <t>Приобретён тестомес</t>
  </si>
  <si>
    <t>Заключен контракт. Средства перечислены бюджетополучателю</t>
  </si>
  <si>
    <t>Состоялась однодневная автобусная экскурсия в город Ржев актива Совета ветеранов Центрального района г. Твери</t>
  </si>
  <si>
    <t>(по состоянию на 01.01.2025)</t>
  </si>
  <si>
    <t>по реализации предложений жителей города Твери за 2024 год</t>
  </si>
  <si>
    <t>Текущий ремонт, закупка музыкальных инструментов в МБДОУ детский сад № 161</t>
  </si>
  <si>
    <t>Расходы на укрепление материально-технической базы и антитеррористической защищенности МБДОУ детский сад № 115</t>
  </si>
  <si>
    <t>Обустройство спортивной площадки (футбольного поля) по адресу пересечение ул.Ломоносова и пер.Дурмановского</t>
  </si>
  <si>
    <t>Подготовка проектно-сметной документации, приобретение мебели, ремонт автоматической пожарной сигнализации подвального помещения (тренажерный зал), установка вентиляции в буфете раздаточной, проведение независимой экспертизы на предмет невозможности увеличения дверного проема в МОУ СОШ № 31</t>
  </si>
  <si>
    <t>Текущий ремонт в МБДОУ детский сад № 159</t>
  </si>
  <si>
    <t>Замена оконных блоков в МБУ ДК «Синтетик»</t>
  </si>
  <si>
    <t>Установка системы контроля удаленного доступа и домофона в МБДОУ детский сад № 88</t>
  </si>
  <si>
    <t>Текущий ремонт, приобретение оборудования инвентаря и линолеума в МБДОУ детский сад № 10</t>
  </si>
  <si>
    <t xml:space="preserve">Приобретение компьютерного оборудования в МОУ "Тверской лицей" </t>
  </si>
  <si>
    <t>Закупка лавочек, урн</t>
  </si>
  <si>
    <t>Текущий ремонт МБОУ СШ № 41</t>
  </si>
  <si>
    <t>Закупка оборудования для пищеблока в МБДОУ детский сад № 14</t>
  </si>
  <si>
    <t>08.04.2024 состоялась поездка в г. Москву Заслуженного коллектива народного творчества Тверской области, народного самодеятельного коллектива хора ветеранов войны и труда МБУ ДК «Химволокно» к месту проведения фестиваля</t>
  </si>
  <si>
    <t>Заменены 4 окна, установлены 4 двери «антипаника», окрашены стены актового зала</t>
  </si>
  <si>
    <t>Пошиты и поставлены женские пальто</t>
  </si>
  <si>
    <t>Приобретены сапоги - 10 пар</t>
  </si>
  <si>
    <t xml:space="preserve">Проведено массовое интерактивное мероприятие для жителей района в сквере на ул. Хромова </t>
  </si>
  <si>
    <t>Приобретён кулер для воды, подарки для награждения: подушки, одеяла, комплекты постельного белья, полотенца. Изготовлены рулонные шторы. Проведена однодневная автобусная экскурсия, приуроченная ко Дню инвалидов</t>
  </si>
  <si>
    <t>Установлено 10 камер видеонаблюдения</t>
  </si>
  <si>
    <t>Дооборудование системы видеонаблюдения МБДОУ детский сад № 138</t>
  </si>
  <si>
    <t>Выполнен ремонт систем: отопления, видеонаблюдения, электроосвещения, ремонт мясорубки, плиты электрической. Устранён засор в здании</t>
  </si>
  <si>
    <t>Выполнены работы по ремонту кабинета № 41 и ремонт освещения в кабинете № 4</t>
  </si>
  <si>
    <t>Выполнены работы по ремонту узла учёта тепловой энергии. Заменены межкомнатные двери</t>
  </si>
  <si>
    <t>Выполнен ремонт первого этажа, ремонт кабинета. Установлена 21 камера видеонаблюдения</t>
  </si>
  <si>
    <t>Выполнен ремонт системы видеонаблюдения в танцевальном зале, ремонт электрической плиты (замена конфорки). Приобретена мебель</t>
  </si>
  <si>
    <t>Выполнена замена оконного блока в группе</t>
  </si>
  <si>
    <t>Выполнена замена запорной арматуры в системе ГВС, ремонт узла учёта тепловой энергии</t>
  </si>
  <si>
    <t>Выполнен ремонт кабинета № 45</t>
  </si>
  <si>
    <t>Заменены 2 оконных блока в группе. Приобретены кастрюли 27 шт., тарелки</t>
  </si>
  <si>
    <t>Приобретён электроводонагреватель, оборудование для пищеблока, нож, шумовка</t>
  </si>
  <si>
    <t>Проведена независимая экспертиза на предмет невозможности увеличения дверного проёма.  Изготовлена проектная документация на устройство противодымной вентиляции в помещении столовой. Приобретена мебель</t>
  </si>
  <si>
    <t>Выполнены работы по герметизации и утеплению межпанельных швов фасада, установлены 2 видеокамеры</t>
  </si>
  <si>
    <t>Приобретены строительные материалы и комплектующие</t>
  </si>
  <si>
    <t>Выполнен ремонт стен в раздевалках и лестничного пролёта (ремонт стен, потолка)</t>
  </si>
  <si>
    <t>Разработана проектно-сметная документация на ремонт кровли</t>
  </si>
  <si>
    <t>Приобретено оборудование для школьного музея</t>
  </si>
  <si>
    <t>Разработана проектно-сметная документация по благоустройству территории</t>
  </si>
  <si>
    <t>Выполнен ремонт электроснабжения, потолка, пола, заменены окна в кабинете физики. Выполнена разработка проектно-сметной документации на устройство спортивного оборудования</t>
  </si>
  <si>
    <t>Приобретено компьютерное оборудование</t>
  </si>
  <si>
    <t>Приобретено оборудование для медицинского кабинета</t>
  </si>
  <si>
    <t>Приобретение электрических плит, приобретение детских кроватей, приобретение постельного белья в МБДОУ детский сад № 31</t>
  </si>
  <si>
    <t>Приобретена электрическая плита, детские кровати - 20 шт., комплекты постельного белья</t>
  </si>
  <si>
    <t>Оснащение медицинского кабинета, приобретение оборудования и мебели в МБДОУ детский сад № 132</t>
  </si>
  <si>
    <t>Приобретено оборудование для медицинского кабинета, шкафы для пособий (2 шт.)</t>
  </si>
  <si>
    <t>Выполнен ремонт кабинета № 4 и ремонт помещения № 15 (по техническому паспорту): ремонт полов, стен, замена дверей</t>
  </si>
  <si>
    <t>Установлено 10  камер видеонаблюдения</t>
  </si>
  <si>
    <t>Разработана проектно-сметная документация на ремонт кровли здания</t>
  </si>
  <si>
    <t>Выполнены работы по замене 2 оконных блоков на лестничной клетке. Приобретен и установлен стационарный металлодетектор</t>
  </si>
  <si>
    <t>Установлено 23 видеокамер</t>
  </si>
  <si>
    <t>Приобретено медицинское оборудование в медкабинет</t>
  </si>
  <si>
    <t>Выполнен ремонт пола, стен, замена дверного блока. Приобретён стенд</t>
  </si>
  <si>
    <t>Выполнена укладка плитки тротуарной</t>
  </si>
  <si>
    <t>Заменено 8 оконных блоков. Произведён ремонт оконных блоков</t>
  </si>
  <si>
    <t>Замена оконных блоков, ремонт оконных блоков в МОУ СОШ № 14</t>
  </si>
  <si>
    <t>Замена оконных блоков и приобретение мебели в МОУ СОШ № 42</t>
  </si>
  <si>
    <t>Заменено 6 оконных блоков (3 окна - медицинский кабинет, 3 окна - учебный кабинет). Приобретена двухместная парта</t>
  </si>
  <si>
    <t>Выполнены работы по обустройству места сбора мусора по адресу ул. Зинаиды Коноплянниковой, д. 22</t>
  </si>
  <si>
    <t>Приобретение детского игрового оборудования в МБДОУ детский сад № 132</t>
  </si>
  <si>
    <t>Приобретение холодильного шкафа в МБДОУ детский сад № 133</t>
  </si>
  <si>
    <t>Текущий ремонт; установка входной калитки и оборудования системы одноканального видеодомофона; дооборудование автоматической пожарной сигнализации в подсобных помещениях пищеблока дополнительного табло «Выход» над эвакуационным выходом № 2; установка оборудования тренировочной площадки для развития уличных видов спорта, дооснащение системы внутреннего и наружного видеонаблюдения в МОУ СОШ № 24</t>
  </si>
  <si>
    <t>Аварийный ремонт трубопровода канализации в подвальном помещении МОУ "Гимназия № 44 г. Твери"</t>
  </si>
  <si>
    <t>Текущий ремонт в МБОУ СШ № 45</t>
  </si>
  <si>
    <t>Текущий ремонт наружного освещения в МБДОУ детский сад № 55</t>
  </si>
  <si>
    <t>Текущий ремонт помещений гладильной и прачечной, приобретение теневого навеса на игровом участке в МБДОУ детский сад № 4</t>
  </si>
  <si>
    <t>Текущие ремонтные работы МОУ СОШ № 37</t>
  </si>
  <si>
    <t>Выполнен ремонт пищеблока (ремонт потолка, стен); ремонт трубопровода канализации и водопровода в здании</t>
  </si>
  <si>
    <t>Монтаж системы контроля управления доступом в МДОУ детский сад № 145</t>
  </si>
  <si>
    <t>Осуществление фестивальной деятельности Заслуженного коллектива народного творчества Тверской области, народного самодеятельного коллектива хора ветеранов войны и труда МБУ ДК «Химволокно»</t>
  </si>
  <si>
    <t>Устройство естественной освещенности (окно) в целостной конструкции большого спортивного зала и ремонт помещений по адресу: ул. Соминка, д. 63 МБУ ДО «СШОР Лидер»</t>
  </si>
  <si>
    <t>Текущий ремонт оконных блоков, герметизация и утепление межпанельных швов фасада, монтаж системы контроля и управления доступом, системы видеонаблюдения, системы уличного освещения в МБДОУ детский сад № 15</t>
  </si>
  <si>
    <t>Приобретение картофелечистки, триммера, снегоуборочной машины в МДОУ детский сад № 9</t>
  </si>
  <si>
    <t>Выполнено: ремонт потолков, стен и полов, лестниц; внутренние штукатурные, облицовочные и малярные работы; монтаж системы горячего и холодного водоснабжения; монтаж системы канализации; ремонт слаботочных сетей; монтаж АПС; монтаж домофона; замена деревянных окон и входных дверей</t>
  </si>
  <si>
    <t>Текущий ремонт, модернизация системы видеонаблюдения с установкой дополнительных камер видеонаблюдения, замена осветительных ламп в МБОУ СШ № 47</t>
  </si>
  <si>
    <t xml:space="preserve">Проведены спортивно-массовые мероприятия: соревнования по лыжным гонкам МБУ ДО Спортивная школа олимпийского резерва Тверь и  легкоатлетическая эстафета памяти П.А.Кайкова </t>
  </si>
  <si>
    <t xml:space="preserve">Проведены спортивно-массовые мероприятия: соревнования по лыжным гонкам МБУ ДО Спортивная школа олимпийского резерва Тверь и легкоатлетическая эстафета памяти П.А.Кайкова </t>
  </si>
  <si>
    <t xml:space="preserve">Поставлены лавочки - 5 шт., урны -5 шт. </t>
  </si>
  <si>
    <t>Установлен информационный стенд на территории Пролетарского района в городе Твери</t>
  </si>
  <si>
    <t>Выполнены сантехнические и общестроительные работы: прокладка трубопровода водоснабжения и внутренних трубопроводов канализации, установка счётчиков, душевых кабин, столов, шкафов под мойки</t>
  </si>
  <si>
    <t>Приобретены памятные подарки для актива Совета ветеранов Московского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</si>
</sst>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64" fontId="8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wrapText="1"/>
    </xf>
    <xf numFmtId="164" fontId="2" fillId="2" borderId="1" xfId="1" applyNumberFormat="1" applyFont="1" applyFill="1" applyBorder="1" applyAlignment="1">
      <alignment horizontal="center" wrapText="1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7" fillId="2" borderId="1" xfId="1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horizont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7" fillId="2" borderId="1" xfId="1" applyNumberFormat="1" applyFont="1" applyFill="1" applyBorder="1" applyAlignment="1">
      <alignment horizontal="center" wrapText="1"/>
    </xf>
    <xf numFmtId="0" fontId="7" fillId="2" borderId="1" xfId="1" applyFont="1" applyFill="1" applyBorder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/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/>
    <xf numFmtId="164" fontId="4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0" fontId="9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2" fillId="0" borderId="1" xfId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2" fontId="6" fillId="2" borderId="2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7"/>
  <sheetViews>
    <sheetView tabSelected="1" topLeftCell="A205" zoomScaleNormal="100" workbookViewId="0">
      <selection activeCell="C208" sqref="C208"/>
    </sheetView>
  </sheetViews>
  <sheetFormatPr defaultRowHeight="15.75" x14ac:dyDescent="0.25"/>
  <cols>
    <col min="1" max="1" width="4.5703125" style="38" customWidth="1"/>
    <col min="2" max="2" width="13.28515625" style="38" customWidth="1"/>
    <col min="3" max="3" width="29.28515625" style="39" customWidth="1"/>
    <col min="4" max="4" width="24.140625" style="40" customWidth="1"/>
    <col min="5" max="5" width="14.42578125" style="35" customWidth="1"/>
    <col min="6" max="6" width="11.42578125" style="36" customWidth="1"/>
    <col min="7" max="7" width="32.7109375" style="41" customWidth="1"/>
    <col min="8" max="16384" width="9.140625" style="1"/>
  </cols>
  <sheetData>
    <row r="1" spans="1:7" ht="18.75" x14ac:dyDescent="0.3">
      <c r="A1" s="50" t="s">
        <v>80</v>
      </c>
      <c r="B1" s="50"/>
      <c r="C1" s="50"/>
      <c r="D1" s="50"/>
      <c r="E1" s="50"/>
      <c r="F1" s="50"/>
      <c r="G1" s="50"/>
    </row>
    <row r="2" spans="1:7" ht="18.75" x14ac:dyDescent="0.3">
      <c r="A2" s="50" t="s">
        <v>339</v>
      </c>
      <c r="B2" s="50"/>
      <c r="C2" s="50"/>
      <c r="D2" s="50"/>
      <c r="E2" s="50"/>
      <c r="F2" s="50"/>
      <c r="G2" s="50"/>
    </row>
    <row r="3" spans="1:7" ht="18.75" x14ac:dyDescent="0.3">
      <c r="A3" s="51" t="s">
        <v>338</v>
      </c>
      <c r="B3" s="51"/>
      <c r="C3" s="51"/>
      <c r="D3" s="51"/>
      <c r="E3" s="51"/>
      <c r="F3" s="51"/>
      <c r="G3" s="51"/>
    </row>
    <row r="4" spans="1:7" ht="15" x14ac:dyDescent="0.25">
      <c r="A4" s="28"/>
      <c r="B4" s="28"/>
      <c r="C4" s="29"/>
      <c r="D4" s="30"/>
      <c r="E4" s="31"/>
      <c r="F4" s="32"/>
      <c r="G4" s="33" t="s">
        <v>0</v>
      </c>
    </row>
    <row r="5" spans="1:7" ht="100.5" customHeight="1" x14ac:dyDescent="0.25">
      <c r="A5" s="14" t="s">
        <v>85</v>
      </c>
      <c r="B5" s="8" t="s">
        <v>1</v>
      </c>
      <c r="C5" s="8" t="s">
        <v>2</v>
      </c>
      <c r="D5" s="8" t="s">
        <v>4</v>
      </c>
      <c r="E5" s="8" t="s">
        <v>86</v>
      </c>
      <c r="F5" s="17" t="s">
        <v>3</v>
      </c>
      <c r="G5" s="8" t="s">
        <v>81</v>
      </c>
    </row>
    <row r="6" spans="1:7" s="4" customFormat="1" ht="15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17">
        <v>7</v>
      </c>
      <c r="G6" s="8">
        <v>8</v>
      </c>
    </row>
    <row r="7" spans="1:7" s="2" customFormat="1" ht="64.5" customHeight="1" x14ac:dyDescent="0.25">
      <c r="A7" s="5">
        <v>1</v>
      </c>
      <c r="B7" s="6" t="s">
        <v>5</v>
      </c>
      <c r="C7" s="18" t="s">
        <v>163</v>
      </c>
      <c r="D7" s="5" t="s">
        <v>6</v>
      </c>
      <c r="E7" s="9">
        <f>-72.1+150</f>
        <v>77.900000000000006</v>
      </c>
      <c r="F7" s="9">
        <v>77.8</v>
      </c>
      <c r="G7" s="6" t="s">
        <v>275</v>
      </c>
    </row>
    <row r="8" spans="1:7" s="2" customFormat="1" ht="90.75" customHeight="1" x14ac:dyDescent="0.25">
      <c r="A8" s="5">
        <v>1</v>
      </c>
      <c r="B8" s="6" t="s">
        <v>5</v>
      </c>
      <c r="C8" s="18" t="s">
        <v>169</v>
      </c>
      <c r="D8" s="5" t="s">
        <v>6</v>
      </c>
      <c r="E8" s="9">
        <v>72.099999999999994</v>
      </c>
      <c r="F8" s="19">
        <v>72.099999999999994</v>
      </c>
      <c r="G8" s="6" t="s">
        <v>396</v>
      </c>
    </row>
    <row r="9" spans="1:7" s="2" customFormat="1" ht="90" customHeight="1" x14ac:dyDescent="0.25">
      <c r="A9" s="5">
        <v>1</v>
      </c>
      <c r="B9" s="6" t="s">
        <v>5</v>
      </c>
      <c r="C9" s="18" t="s">
        <v>87</v>
      </c>
      <c r="D9" s="5" t="s">
        <v>8</v>
      </c>
      <c r="E9" s="9">
        <v>50</v>
      </c>
      <c r="F9" s="9">
        <v>50</v>
      </c>
      <c r="G9" s="6" t="s">
        <v>180</v>
      </c>
    </row>
    <row r="10" spans="1:7" s="2" customFormat="1" ht="83.25" customHeight="1" x14ac:dyDescent="0.25">
      <c r="A10" s="5">
        <v>1</v>
      </c>
      <c r="B10" s="6" t="s">
        <v>5</v>
      </c>
      <c r="C10" s="18" t="s">
        <v>7</v>
      </c>
      <c r="D10" s="5" t="s">
        <v>8</v>
      </c>
      <c r="E10" s="9">
        <v>50</v>
      </c>
      <c r="F10" s="9">
        <v>50</v>
      </c>
      <c r="G10" s="6" t="s">
        <v>177</v>
      </c>
    </row>
    <row r="11" spans="1:7" s="2" customFormat="1" ht="66" customHeight="1" x14ac:dyDescent="0.25">
      <c r="A11" s="5">
        <v>1</v>
      </c>
      <c r="B11" s="6" t="s">
        <v>5</v>
      </c>
      <c r="C11" s="18" t="s">
        <v>410</v>
      </c>
      <c r="D11" s="5" t="s">
        <v>9</v>
      </c>
      <c r="E11" s="9">
        <v>140</v>
      </c>
      <c r="F11" s="9">
        <v>138.1</v>
      </c>
      <c r="G11" s="6" t="s">
        <v>313</v>
      </c>
    </row>
    <row r="12" spans="1:7" s="2" customFormat="1" ht="63" customHeight="1" x14ac:dyDescent="0.25">
      <c r="A12" s="5">
        <v>1</v>
      </c>
      <c r="B12" s="6" t="s">
        <v>5</v>
      </c>
      <c r="C12" s="18" t="s">
        <v>10</v>
      </c>
      <c r="D12" s="5" t="s">
        <v>9</v>
      </c>
      <c r="E12" s="9">
        <v>150</v>
      </c>
      <c r="F12" s="9">
        <v>150</v>
      </c>
      <c r="G12" s="6" t="s">
        <v>179</v>
      </c>
    </row>
    <row r="13" spans="1:7" s="2" customFormat="1" ht="56.25" customHeight="1" x14ac:dyDescent="0.25">
      <c r="A13" s="5">
        <v>1</v>
      </c>
      <c r="B13" s="6" t="s">
        <v>5</v>
      </c>
      <c r="C13" s="18" t="s">
        <v>406</v>
      </c>
      <c r="D13" s="5" t="s">
        <v>9</v>
      </c>
      <c r="E13" s="9">
        <v>150</v>
      </c>
      <c r="F13" s="9">
        <v>150</v>
      </c>
      <c r="G13" s="6" t="s">
        <v>179</v>
      </c>
    </row>
    <row r="14" spans="1:7" s="2" customFormat="1" ht="44.25" customHeight="1" x14ac:dyDescent="0.25">
      <c r="A14" s="5">
        <v>1</v>
      </c>
      <c r="B14" s="6" t="s">
        <v>5</v>
      </c>
      <c r="C14" s="18" t="s">
        <v>11</v>
      </c>
      <c r="D14" s="5" t="s">
        <v>9</v>
      </c>
      <c r="E14" s="9">
        <v>150</v>
      </c>
      <c r="F14" s="9">
        <v>150</v>
      </c>
      <c r="G14" s="6" t="s">
        <v>179</v>
      </c>
    </row>
    <row r="15" spans="1:7" s="2" customFormat="1" ht="66.75" customHeight="1" x14ac:dyDescent="0.25">
      <c r="A15" s="5">
        <v>1</v>
      </c>
      <c r="B15" s="6" t="s">
        <v>5</v>
      </c>
      <c r="C15" s="18" t="s">
        <v>164</v>
      </c>
      <c r="D15" s="5" t="s">
        <v>9</v>
      </c>
      <c r="E15" s="9">
        <f>-50+330</f>
        <v>280</v>
      </c>
      <c r="F15" s="9">
        <f>-50+330</f>
        <v>280</v>
      </c>
      <c r="G15" s="6" t="s">
        <v>220</v>
      </c>
    </row>
    <row r="16" spans="1:7" s="2" customFormat="1" ht="63.75" customHeight="1" x14ac:dyDescent="0.25">
      <c r="A16" s="5">
        <v>1</v>
      </c>
      <c r="B16" s="6" t="s">
        <v>5</v>
      </c>
      <c r="C16" s="18" t="s">
        <v>12</v>
      </c>
      <c r="D16" s="5" t="s">
        <v>9</v>
      </c>
      <c r="E16" s="9">
        <v>200</v>
      </c>
      <c r="F16" s="9">
        <v>200</v>
      </c>
      <c r="G16" s="6" t="s">
        <v>179</v>
      </c>
    </row>
    <row r="17" spans="1:7" s="2" customFormat="1" ht="93" customHeight="1" x14ac:dyDescent="0.25">
      <c r="A17" s="5">
        <v>1</v>
      </c>
      <c r="B17" s="6" t="s">
        <v>5</v>
      </c>
      <c r="C17" s="18" t="s">
        <v>13</v>
      </c>
      <c r="D17" s="5" t="s">
        <v>9</v>
      </c>
      <c r="E17" s="9">
        <v>180</v>
      </c>
      <c r="F17" s="9">
        <v>180</v>
      </c>
      <c r="G17" s="6" t="s">
        <v>289</v>
      </c>
    </row>
    <row r="18" spans="1:7" s="2" customFormat="1" ht="91.5" customHeight="1" x14ac:dyDescent="0.25">
      <c r="A18" s="5">
        <v>2</v>
      </c>
      <c r="B18" s="6" t="s">
        <v>14</v>
      </c>
      <c r="C18" s="18" t="s">
        <v>15</v>
      </c>
      <c r="D18" s="5" t="s">
        <v>6</v>
      </c>
      <c r="E18" s="9">
        <v>150</v>
      </c>
      <c r="F18" s="9">
        <v>150</v>
      </c>
      <c r="G18" s="6" t="s">
        <v>186</v>
      </c>
    </row>
    <row r="19" spans="1:7" s="2" customFormat="1" ht="81" customHeight="1" x14ac:dyDescent="0.25">
      <c r="A19" s="5">
        <v>2</v>
      </c>
      <c r="B19" s="6" t="s">
        <v>14</v>
      </c>
      <c r="C19" s="18" t="s">
        <v>87</v>
      </c>
      <c r="D19" s="5" t="s">
        <v>8</v>
      </c>
      <c r="E19" s="9">
        <v>50</v>
      </c>
      <c r="F19" s="9">
        <v>50</v>
      </c>
      <c r="G19" s="6" t="s">
        <v>180</v>
      </c>
    </row>
    <row r="20" spans="1:7" s="2" customFormat="1" ht="73.5" customHeight="1" x14ac:dyDescent="0.25">
      <c r="A20" s="5">
        <v>2</v>
      </c>
      <c r="B20" s="6" t="s">
        <v>14</v>
      </c>
      <c r="C20" s="18" t="s">
        <v>16</v>
      </c>
      <c r="D20" s="5" t="s">
        <v>8</v>
      </c>
      <c r="E20" s="9">
        <f>70+150</f>
        <v>220</v>
      </c>
      <c r="F20" s="9">
        <v>220</v>
      </c>
      <c r="G20" s="6" t="s">
        <v>353</v>
      </c>
    </row>
    <row r="21" spans="1:7" s="2" customFormat="1" ht="63.75" customHeight="1" x14ac:dyDescent="0.25">
      <c r="A21" s="5">
        <v>2</v>
      </c>
      <c r="B21" s="6" t="s">
        <v>14</v>
      </c>
      <c r="C21" s="18" t="s">
        <v>165</v>
      </c>
      <c r="D21" s="5" t="s">
        <v>9</v>
      </c>
      <c r="E21" s="9">
        <f>70+100</f>
        <v>170</v>
      </c>
      <c r="F21" s="9">
        <f>70+100</f>
        <v>170</v>
      </c>
      <c r="G21" s="6" t="s">
        <v>302</v>
      </c>
    </row>
    <row r="22" spans="1:7" s="2" customFormat="1" ht="74.25" customHeight="1" x14ac:dyDescent="0.25">
      <c r="A22" s="5">
        <v>2</v>
      </c>
      <c r="B22" s="6" t="s">
        <v>14</v>
      </c>
      <c r="C22" s="18" t="s">
        <v>17</v>
      </c>
      <c r="D22" s="5" t="s">
        <v>9</v>
      </c>
      <c r="E22" s="9">
        <v>150</v>
      </c>
      <c r="F22" s="9">
        <v>150</v>
      </c>
      <c r="G22" s="6" t="s">
        <v>301</v>
      </c>
    </row>
    <row r="23" spans="1:7" s="2" customFormat="1" ht="58.5" customHeight="1" x14ac:dyDescent="0.25">
      <c r="A23" s="5">
        <v>2</v>
      </c>
      <c r="B23" s="6" t="s">
        <v>14</v>
      </c>
      <c r="C23" s="18" t="s">
        <v>201</v>
      </c>
      <c r="D23" s="5" t="s">
        <v>9</v>
      </c>
      <c r="E23" s="9">
        <v>120</v>
      </c>
      <c r="F23" s="9">
        <v>111</v>
      </c>
      <c r="G23" s="6" t="s">
        <v>178</v>
      </c>
    </row>
    <row r="24" spans="1:7" s="2" customFormat="1" ht="65.25" customHeight="1" x14ac:dyDescent="0.25">
      <c r="A24" s="5">
        <v>2</v>
      </c>
      <c r="B24" s="6" t="s">
        <v>14</v>
      </c>
      <c r="C24" s="18" t="s">
        <v>166</v>
      </c>
      <c r="D24" s="5" t="s">
        <v>9</v>
      </c>
      <c r="E24" s="9">
        <f>100+70</f>
        <v>170</v>
      </c>
      <c r="F24" s="9">
        <f>100+70</f>
        <v>170</v>
      </c>
      <c r="G24" s="6" t="s">
        <v>221</v>
      </c>
    </row>
    <row r="25" spans="1:7" s="2" customFormat="1" ht="63.75" customHeight="1" x14ac:dyDescent="0.25">
      <c r="A25" s="5">
        <v>2</v>
      </c>
      <c r="B25" s="6" t="s">
        <v>14</v>
      </c>
      <c r="C25" s="18" t="s">
        <v>167</v>
      </c>
      <c r="D25" s="5" t="s">
        <v>9</v>
      </c>
      <c r="E25" s="9">
        <v>150</v>
      </c>
      <c r="F25" s="9">
        <v>150</v>
      </c>
      <c r="G25" s="6" t="s">
        <v>222</v>
      </c>
    </row>
    <row r="26" spans="1:7" s="2" customFormat="1" ht="174" customHeight="1" x14ac:dyDescent="0.25">
      <c r="A26" s="5">
        <v>2</v>
      </c>
      <c r="B26" s="6" t="s">
        <v>14</v>
      </c>
      <c r="C26" s="18" t="s">
        <v>18</v>
      </c>
      <c r="D26" s="5" t="s">
        <v>9</v>
      </c>
      <c r="E26" s="9">
        <v>150</v>
      </c>
      <c r="F26" s="9">
        <v>150</v>
      </c>
      <c r="G26" s="6" t="s">
        <v>297</v>
      </c>
    </row>
    <row r="27" spans="1:7" s="2" customFormat="1" ht="59.25" customHeight="1" x14ac:dyDescent="0.25">
      <c r="A27" s="5">
        <v>2</v>
      </c>
      <c r="B27" s="6" t="s">
        <v>14</v>
      </c>
      <c r="C27" s="18" t="s">
        <v>19</v>
      </c>
      <c r="D27" s="5" t="s">
        <v>9</v>
      </c>
      <c r="E27" s="9">
        <f>70+100</f>
        <v>170</v>
      </c>
      <c r="F27" s="9">
        <f>70+100</f>
        <v>170</v>
      </c>
      <c r="G27" s="6" t="s">
        <v>223</v>
      </c>
    </row>
    <row r="28" spans="1:7" s="2" customFormat="1" ht="79.5" customHeight="1" x14ac:dyDescent="0.25">
      <c r="A28" s="5">
        <v>3</v>
      </c>
      <c r="B28" s="6"/>
      <c r="C28" s="18" t="s">
        <v>20</v>
      </c>
      <c r="D28" s="5" t="s">
        <v>8</v>
      </c>
      <c r="E28" s="9">
        <v>150</v>
      </c>
      <c r="F28" s="9">
        <v>150</v>
      </c>
      <c r="G28" s="6" t="s">
        <v>353</v>
      </c>
    </row>
    <row r="29" spans="1:7" s="2" customFormat="1" ht="126" customHeight="1" x14ac:dyDescent="0.25">
      <c r="A29" s="5">
        <v>3</v>
      </c>
      <c r="B29" s="6"/>
      <c r="C29" s="18" t="s">
        <v>407</v>
      </c>
      <c r="D29" s="5" t="s">
        <v>8</v>
      </c>
      <c r="E29" s="9">
        <v>150</v>
      </c>
      <c r="F29" s="9">
        <v>150</v>
      </c>
      <c r="G29" s="6" t="s">
        <v>352</v>
      </c>
    </row>
    <row r="30" spans="1:7" s="7" customFormat="1" ht="135" customHeight="1" x14ac:dyDescent="0.25">
      <c r="A30" s="5">
        <v>3</v>
      </c>
      <c r="B30" s="6"/>
      <c r="C30" s="18" t="s">
        <v>408</v>
      </c>
      <c r="D30" s="5" t="s">
        <v>8</v>
      </c>
      <c r="E30" s="9">
        <v>300</v>
      </c>
      <c r="F30" s="9">
        <v>300</v>
      </c>
      <c r="G30" s="6" t="s">
        <v>278</v>
      </c>
    </row>
    <row r="31" spans="1:7" s="2" customFormat="1" ht="57.75" customHeight="1" x14ac:dyDescent="0.25">
      <c r="A31" s="5">
        <v>3</v>
      </c>
      <c r="B31" s="6"/>
      <c r="C31" s="18" t="s">
        <v>21</v>
      </c>
      <c r="D31" s="5" t="s">
        <v>9</v>
      </c>
      <c r="E31" s="9">
        <v>100</v>
      </c>
      <c r="F31" s="9">
        <v>100</v>
      </c>
      <c r="G31" s="6" t="s">
        <v>224</v>
      </c>
    </row>
    <row r="32" spans="1:7" s="2" customFormat="1" ht="94.5" customHeight="1" x14ac:dyDescent="0.25">
      <c r="A32" s="5">
        <v>3</v>
      </c>
      <c r="B32" s="6"/>
      <c r="C32" s="18" t="s">
        <v>340</v>
      </c>
      <c r="D32" s="5" t="s">
        <v>9</v>
      </c>
      <c r="E32" s="9">
        <v>400</v>
      </c>
      <c r="F32" s="9">
        <v>400</v>
      </c>
      <c r="G32" s="6" t="s">
        <v>225</v>
      </c>
    </row>
    <row r="33" spans="1:7" s="2" customFormat="1" ht="60" customHeight="1" x14ac:dyDescent="0.25">
      <c r="A33" s="5">
        <v>3</v>
      </c>
      <c r="B33" s="6"/>
      <c r="C33" s="18" t="s">
        <v>22</v>
      </c>
      <c r="D33" s="5" t="s">
        <v>9</v>
      </c>
      <c r="E33" s="9">
        <v>200</v>
      </c>
      <c r="F33" s="9">
        <v>200</v>
      </c>
      <c r="G33" s="6" t="s">
        <v>226</v>
      </c>
    </row>
    <row r="34" spans="1:7" s="2" customFormat="1" ht="107.25" customHeight="1" x14ac:dyDescent="0.25">
      <c r="A34" s="5">
        <v>3</v>
      </c>
      <c r="B34" s="6"/>
      <c r="C34" s="18" t="s">
        <v>202</v>
      </c>
      <c r="D34" s="5" t="s">
        <v>23</v>
      </c>
      <c r="E34" s="9">
        <v>200</v>
      </c>
      <c r="F34" s="19">
        <v>199.7</v>
      </c>
      <c r="G34" s="6" t="s">
        <v>417</v>
      </c>
    </row>
    <row r="35" spans="1:7" s="2" customFormat="1" ht="63.75" customHeight="1" x14ac:dyDescent="0.25">
      <c r="A35" s="5">
        <v>4</v>
      </c>
      <c r="B35" s="6" t="s">
        <v>88</v>
      </c>
      <c r="C35" s="18" t="s">
        <v>91</v>
      </c>
      <c r="D35" s="5" t="s">
        <v>6</v>
      </c>
      <c r="E35" s="9">
        <v>50</v>
      </c>
      <c r="F35" s="19">
        <v>50</v>
      </c>
      <c r="G35" s="15" t="s">
        <v>356</v>
      </c>
    </row>
    <row r="36" spans="1:7" s="2" customFormat="1" ht="76.5" customHeight="1" x14ac:dyDescent="0.25">
      <c r="A36" s="5">
        <v>4</v>
      </c>
      <c r="B36" s="6" t="s">
        <v>88</v>
      </c>
      <c r="C36" s="18" t="s">
        <v>168</v>
      </c>
      <c r="D36" s="5" t="s">
        <v>8</v>
      </c>
      <c r="E36" s="9">
        <v>150</v>
      </c>
      <c r="F36" s="9">
        <v>150</v>
      </c>
      <c r="G36" s="6" t="s">
        <v>312</v>
      </c>
    </row>
    <row r="37" spans="1:7" s="2" customFormat="1" ht="75.75" customHeight="1" x14ac:dyDescent="0.25">
      <c r="A37" s="5">
        <v>4</v>
      </c>
      <c r="B37" s="6" t="s">
        <v>88</v>
      </c>
      <c r="C37" s="18" t="s">
        <v>341</v>
      </c>
      <c r="D37" s="5" t="s">
        <v>9</v>
      </c>
      <c r="E37" s="9">
        <v>100</v>
      </c>
      <c r="F37" s="9">
        <v>100</v>
      </c>
      <c r="G37" s="6" t="s">
        <v>227</v>
      </c>
    </row>
    <row r="38" spans="1:7" s="2" customFormat="1" ht="60" customHeight="1" x14ac:dyDescent="0.25">
      <c r="A38" s="5">
        <v>4</v>
      </c>
      <c r="B38" s="6" t="s">
        <v>88</v>
      </c>
      <c r="C38" s="23" t="s">
        <v>359</v>
      </c>
      <c r="D38" s="5" t="s">
        <v>9</v>
      </c>
      <c r="E38" s="9">
        <v>50</v>
      </c>
      <c r="F38" s="19">
        <v>50</v>
      </c>
      <c r="G38" s="6" t="s">
        <v>358</v>
      </c>
    </row>
    <row r="39" spans="1:7" s="2" customFormat="1" ht="60" customHeight="1" x14ac:dyDescent="0.25">
      <c r="A39" s="5">
        <v>4</v>
      </c>
      <c r="B39" s="6" t="s">
        <v>88</v>
      </c>
      <c r="C39" s="18" t="s">
        <v>92</v>
      </c>
      <c r="D39" s="5" t="s">
        <v>9</v>
      </c>
      <c r="E39" s="9">
        <v>400</v>
      </c>
      <c r="F39" s="9">
        <v>400</v>
      </c>
      <c r="G39" s="6" t="s">
        <v>228</v>
      </c>
    </row>
    <row r="40" spans="1:7" s="2" customFormat="1" ht="78.75" customHeight="1" x14ac:dyDescent="0.25">
      <c r="A40" s="5">
        <v>4</v>
      </c>
      <c r="B40" s="6" t="s">
        <v>88</v>
      </c>
      <c r="C40" s="18" t="s">
        <v>93</v>
      </c>
      <c r="D40" s="5" t="s">
        <v>9</v>
      </c>
      <c r="E40" s="9">
        <v>750</v>
      </c>
      <c r="F40" s="9">
        <v>750</v>
      </c>
      <c r="G40" s="10" t="s">
        <v>229</v>
      </c>
    </row>
    <row r="41" spans="1:7" s="2" customFormat="1" ht="81.75" customHeight="1" x14ac:dyDescent="0.25">
      <c r="A41" s="5">
        <v>5</v>
      </c>
      <c r="B41" s="6" t="s">
        <v>89</v>
      </c>
      <c r="C41" s="18" t="s">
        <v>87</v>
      </c>
      <c r="D41" s="5" t="s">
        <v>8</v>
      </c>
      <c r="E41" s="9">
        <v>50</v>
      </c>
      <c r="F41" s="19">
        <v>50</v>
      </c>
      <c r="G41" s="6" t="s">
        <v>354</v>
      </c>
    </row>
    <row r="42" spans="1:7" s="2" customFormat="1" ht="93" customHeight="1" x14ac:dyDescent="0.25">
      <c r="A42" s="5">
        <v>5</v>
      </c>
      <c r="B42" s="6" t="s">
        <v>89</v>
      </c>
      <c r="C42" s="18" t="s">
        <v>94</v>
      </c>
      <c r="D42" s="5" t="s">
        <v>9</v>
      </c>
      <c r="E42" s="9">
        <v>150</v>
      </c>
      <c r="F42" s="19">
        <v>150</v>
      </c>
      <c r="G42" s="6" t="s">
        <v>360</v>
      </c>
    </row>
    <row r="43" spans="1:7" s="2" customFormat="1" ht="63" customHeight="1" x14ac:dyDescent="0.25">
      <c r="A43" s="5">
        <v>5</v>
      </c>
      <c r="B43" s="6" t="s">
        <v>89</v>
      </c>
      <c r="C43" s="18" t="s">
        <v>95</v>
      </c>
      <c r="D43" s="5" t="s">
        <v>9</v>
      </c>
      <c r="E43" s="9">
        <v>250</v>
      </c>
      <c r="F43" s="9">
        <v>250</v>
      </c>
      <c r="G43" s="6" t="s">
        <v>190</v>
      </c>
    </row>
    <row r="44" spans="1:7" s="2" customFormat="1" ht="63" customHeight="1" x14ac:dyDescent="0.25">
      <c r="A44" s="5">
        <v>5</v>
      </c>
      <c r="B44" s="6" t="s">
        <v>89</v>
      </c>
      <c r="C44" s="18" t="s">
        <v>96</v>
      </c>
      <c r="D44" s="5" t="s">
        <v>9</v>
      </c>
      <c r="E44" s="9">
        <v>200</v>
      </c>
      <c r="F44" s="9">
        <v>200</v>
      </c>
      <c r="G44" s="6" t="s">
        <v>230</v>
      </c>
    </row>
    <row r="45" spans="1:7" s="2" customFormat="1" ht="61.5" customHeight="1" x14ac:dyDescent="0.25">
      <c r="A45" s="5">
        <v>5</v>
      </c>
      <c r="B45" s="6" t="s">
        <v>89</v>
      </c>
      <c r="C45" s="18" t="s">
        <v>97</v>
      </c>
      <c r="D45" s="5" t="s">
        <v>9</v>
      </c>
      <c r="E45" s="9">
        <v>50</v>
      </c>
      <c r="F45" s="9">
        <v>50</v>
      </c>
      <c r="G45" s="6" t="s">
        <v>361</v>
      </c>
    </row>
    <row r="46" spans="1:7" s="2" customFormat="1" ht="62.25" customHeight="1" x14ac:dyDescent="0.25">
      <c r="A46" s="5">
        <v>5</v>
      </c>
      <c r="B46" s="6" t="s">
        <v>89</v>
      </c>
      <c r="C46" s="18" t="s">
        <v>98</v>
      </c>
      <c r="D46" s="5" t="s">
        <v>9</v>
      </c>
      <c r="E46" s="9">
        <v>150</v>
      </c>
      <c r="F46" s="9">
        <v>150</v>
      </c>
      <c r="G46" s="6" t="s">
        <v>231</v>
      </c>
    </row>
    <row r="47" spans="1:7" s="2" customFormat="1" ht="60" customHeight="1" x14ac:dyDescent="0.25">
      <c r="A47" s="5">
        <v>5</v>
      </c>
      <c r="B47" s="6" t="s">
        <v>89</v>
      </c>
      <c r="C47" s="18" t="s">
        <v>99</v>
      </c>
      <c r="D47" s="5" t="s">
        <v>9</v>
      </c>
      <c r="E47" s="9">
        <v>550</v>
      </c>
      <c r="F47" s="9">
        <v>550</v>
      </c>
      <c r="G47" s="6" t="s">
        <v>232</v>
      </c>
    </row>
    <row r="48" spans="1:7" s="2" customFormat="1" ht="61.5" customHeight="1" x14ac:dyDescent="0.25">
      <c r="A48" s="5">
        <v>5</v>
      </c>
      <c r="B48" s="6" t="s">
        <v>89</v>
      </c>
      <c r="C48" s="18" t="s">
        <v>181</v>
      </c>
      <c r="D48" s="5" t="s">
        <v>9</v>
      </c>
      <c r="E48" s="9">
        <v>50</v>
      </c>
      <c r="F48" s="9">
        <v>49.5</v>
      </c>
      <c r="G48" s="6" t="s">
        <v>233</v>
      </c>
    </row>
    <row r="49" spans="1:7" s="2" customFormat="1" ht="64.5" customHeight="1" x14ac:dyDescent="0.25">
      <c r="A49" s="5">
        <v>5</v>
      </c>
      <c r="B49" s="6" t="s">
        <v>89</v>
      </c>
      <c r="C49" s="18" t="s">
        <v>203</v>
      </c>
      <c r="D49" s="5" t="s">
        <v>9</v>
      </c>
      <c r="E49" s="9">
        <v>50</v>
      </c>
      <c r="F49" s="24">
        <v>50</v>
      </c>
      <c r="G49" s="6" t="s">
        <v>179</v>
      </c>
    </row>
    <row r="50" spans="1:7" s="2" customFormat="1" ht="75" customHeight="1" x14ac:dyDescent="0.25">
      <c r="A50" s="5">
        <v>6</v>
      </c>
      <c r="B50" s="6" t="s">
        <v>90</v>
      </c>
      <c r="C50" s="18" t="s">
        <v>87</v>
      </c>
      <c r="D50" s="5" t="s">
        <v>8</v>
      </c>
      <c r="E50" s="9">
        <v>50</v>
      </c>
      <c r="F50" s="19">
        <v>50</v>
      </c>
      <c r="G50" s="6" t="s">
        <v>354</v>
      </c>
    </row>
    <row r="51" spans="1:7" s="2" customFormat="1" ht="54" customHeight="1" x14ac:dyDescent="0.25">
      <c r="A51" s="5">
        <v>6</v>
      </c>
      <c r="B51" s="6" t="s">
        <v>90</v>
      </c>
      <c r="C51" s="18" t="s">
        <v>204</v>
      </c>
      <c r="D51" s="5" t="s">
        <v>9</v>
      </c>
      <c r="E51" s="9">
        <v>200</v>
      </c>
      <c r="F51" s="19">
        <v>200</v>
      </c>
      <c r="G51" s="6" t="s">
        <v>362</v>
      </c>
    </row>
    <row r="52" spans="1:7" s="2" customFormat="1" ht="54.75" customHeight="1" x14ac:dyDescent="0.25">
      <c r="A52" s="5">
        <v>6</v>
      </c>
      <c r="B52" s="6" t="s">
        <v>90</v>
      </c>
      <c r="C52" s="18" t="s">
        <v>205</v>
      </c>
      <c r="D52" s="5" t="s">
        <v>9</v>
      </c>
      <c r="E52" s="9">
        <v>250</v>
      </c>
      <c r="F52" s="9">
        <v>250</v>
      </c>
      <c r="G52" s="6" t="s">
        <v>280</v>
      </c>
    </row>
    <row r="53" spans="1:7" s="2" customFormat="1" ht="63" customHeight="1" x14ac:dyDescent="0.25">
      <c r="A53" s="5">
        <v>6</v>
      </c>
      <c r="B53" s="6" t="s">
        <v>90</v>
      </c>
      <c r="C53" s="18" t="s">
        <v>33</v>
      </c>
      <c r="D53" s="5" t="s">
        <v>9</v>
      </c>
      <c r="E53" s="9">
        <v>100</v>
      </c>
      <c r="F53" s="9">
        <v>100</v>
      </c>
      <c r="G53" s="6" t="s">
        <v>234</v>
      </c>
    </row>
    <row r="54" spans="1:7" s="2" customFormat="1" ht="59.25" customHeight="1" x14ac:dyDescent="0.25">
      <c r="A54" s="5">
        <v>6</v>
      </c>
      <c r="B54" s="6" t="s">
        <v>90</v>
      </c>
      <c r="C54" s="18" t="s">
        <v>34</v>
      </c>
      <c r="D54" s="5" t="s">
        <v>9</v>
      </c>
      <c r="E54" s="9">
        <v>400</v>
      </c>
      <c r="F54" s="19">
        <f>139.1+260.9</f>
        <v>400</v>
      </c>
      <c r="G54" s="6" t="s">
        <v>235</v>
      </c>
    </row>
    <row r="55" spans="1:7" s="2" customFormat="1" ht="107.25" customHeight="1" x14ac:dyDescent="0.25">
      <c r="A55" s="5">
        <v>6</v>
      </c>
      <c r="B55" s="6" t="s">
        <v>90</v>
      </c>
      <c r="C55" s="46" t="s">
        <v>412</v>
      </c>
      <c r="D55" s="5" t="s">
        <v>9</v>
      </c>
      <c r="E55" s="9">
        <v>500</v>
      </c>
      <c r="F55" s="19">
        <f>300+200</f>
        <v>500</v>
      </c>
      <c r="G55" s="6" t="s">
        <v>363</v>
      </c>
    </row>
    <row r="56" spans="1:7" s="2" customFormat="1" ht="127.5" customHeight="1" x14ac:dyDescent="0.25">
      <c r="A56" s="5">
        <v>7</v>
      </c>
      <c r="B56" s="6" t="s">
        <v>24</v>
      </c>
      <c r="C56" s="18" t="s">
        <v>25</v>
      </c>
      <c r="D56" s="5" t="s">
        <v>6</v>
      </c>
      <c r="E56" s="9">
        <v>27</v>
      </c>
      <c r="F56" s="9">
        <v>27</v>
      </c>
      <c r="G56" s="47" t="s">
        <v>413</v>
      </c>
    </row>
    <row r="57" spans="1:7" s="7" customFormat="1" ht="97.5" customHeight="1" x14ac:dyDescent="0.25">
      <c r="A57" s="5">
        <v>7</v>
      </c>
      <c r="B57" s="6" t="s">
        <v>24</v>
      </c>
      <c r="C57" s="18" t="s">
        <v>206</v>
      </c>
      <c r="D57" s="5" t="s">
        <v>6</v>
      </c>
      <c r="E57" s="9">
        <v>143</v>
      </c>
      <c r="F57" s="9">
        <v>143</v>
      </c>
      <c r="G57" s="6" t="s">
        <v>276</v>
      </c>
    </row>
    <row r="58" spans="1:7" s="2" customFormat="1" ht="119.25" customHeight="1" x14ac:dyDescent="0.25">
      <c r="A58" s="5">
        <v>7</v>
      </c>
      <c r="B58" s="6" t="s">
        <v>24</v>
      </c>
      <c r="C58" s="18" t="s">
        <v>100</v>
      </c>
      <c r="D58" s="5" t="s">
        <v>6</v>
      </c>
      <c r="E58" s="9">
        <f>-5.1+150</f>
        <v>144.9</v>
      </c>
      <c r="F58" s="9">
        <v>144.9</v>
      </c>
      <c r="G58" s="6" t="s">
        <v>304</v>
      </c>
    </row>
    <row r="59" spans="1:7" s="2" customFormat="1" ht="95.25" customHeight="1" x14ac:dyDescent="0.25">
      <c r="A59" s="5">
        <v>7</v>
      </c>
      <c r="B59" s="6" t="s">
        <v>24</v>
      </c>
      <c r="C59" s="18" t="s">
        <v>169</v>
      </c>
      <c r="D59" s="5" t="s">
        <v>6</v>
      </c>
      <c r="E59" s="9">
        <f>5.1+100</f>
        <v>105.1</v>
      </c>
      <c r="F59" s="19">
        <v>105.1</v>
      </c>
      <c r="G59" s="6" t="s">
        <v>396</v>
      </c>
    </row>
    <row r="60" spans="1:7" s="2" customFormat="1" ht="78.75" customHeight="1" x14ac:dyDescent="0.25">
      <c r="A60" s="5">
        <v>7</v>
      </c>
      <c r="B60" s="6" t="s">
        <v>24</v>
      </c>
      <c r="C60" s="18" t="s">
        <v>87</v>
      </c>
      <c r="D60" s="5" t="s">
        <v>8</v>
      </c>
      <c r="E60" s="9">
        <v>50</v>
      </c>
      <c r="F60" s="9">
        <v>50</v>
      </c>
      <c r="G60" s="6" t="s">
        <v>279</v>
      </c>
    </row>
    <row r="61" spans="1:7" s="2" customFormat="1" ht="60.75" customHeight="1" x14ac:dyDescent="0.25">
      <c r="A61" s="5">
        <v>7</v>
      </c>
      <c r="B61" s="6" t="s">
        <v>24</v>
      </c>
      <c r="C61" s="18" t="s">
        <v>26</v>
      </c>
      <c r="D61" s="5" t="s">
        <v>9</v>
      </c>
      <c r="E61" s="9">
        <v>50</v>
      </c>
      <c r="F61" s="9">
        <v>50</v>
      </c>
      <c r="G61" s="6" t="s">
        <v>135</v>
      </c>
    </row>
    <row r="62" spans="1:7" s="2" customFormat="1" ht="79.5" customHeight="1" x14ac:dyDescent="0.25">
      <c r="A62" s="5">
        <v>7</v>
      </c>
      <c r="B62" s="6" t="s">
        <v>24</v>
      </c>
      <c r="C62" s="18" t="s">
        <v>27</v>
      </c>
      <c r="D62" s="5" t="s">
        <v>9</v>
      </c>
      <c r="E62" s="9">
        <v>80</v>
      </c>
      <c r="F62" s="19">
        <f>34.7+10+22.1+7.9+5.3</f>
        <v>80.000000000000014</v>
      </c>
      <c r="G62" s="6" t="s">
        <v>364</v>
      </c>
    </row>
    <row r="63" spans="1:7" s="2" customFormat="1" ht="60.75" customHeight="1" x14ac:dyDescent="0.25">
      <c r="A63" s="5">
        <v>7</v>
      </c>
      <c r="B63" s="6" t="s">
        <v>24</v>
      </c>
      <c r="C63" s="18" t="s">
        <v>28</v>
      </c>
      <c r="D63" s="5" t="s">
        <v>9</v>
      </c>
      <c r="E63" s="9">
        <v>90</v>
      </c>
      <c r="F63" s="9">
        <v>90</v>
      </c>
      <c r="G63" s="6" t="s">
        <v>236</v>
      </c>
    </row>
    <row r="64" spans="1:7" s="2" customFormat="1" ht="102.75" customHeight="1" x14ac:dyDescent="0.25">
      <c r="A64" s="5">
        <v>7</v>
      </c>
      <c r="B64" s="6" t="s">
        <v>24</v>
      </c>
      <c r="C64" s="18" t="s">
        <v>29</v>
      </c>
      <c r="D64" s="5" t="s">
        <v>9</v>
      </c>
      <c r="E64" s="9">
        <f>50+200</f>
        <v>250</v>
      </c>
      <c r="F64" s="9">
        <f>50+200</f>
        <v>250</v>
      </c>
      <c r="G64" s="6" t="s">
        <v>314</v>
      </c>
    </row>
    <row r="65" spans="1:7" s="2" customFormat="1" ht="63" customHeight="1" x14ac:dyDescent="0.25">
      <c r="A65" s="5">
        <v>7</v>
      </c>
      <c r="B65" s="6" t="s">
        <v>24</v>
      </c>
      <c r="C65" s="46" t="s">
        <v>30</v>
      </c>
      <c r="D65" s="5" t="s">
        <v>9</v>
      </c>
      <c r="E65" s="9">
        <v>50</v>
      </c>
      <c r="F65" s="9">
        <v>50</v>
      </c>
      <c r="G65" s="6" t="s">
        <v>365</v>
      </c>
    </row>
    <row r="66" spans="1:7" s="2" customFormat="1" ht="83.25" customHeight="1" x14ac:dyDescent="0.25">
      <c r="A66" s="5">
        <v>7</v>
      </c>
      <c r="B66" s="6" t="s">
        <v>24</v>
      </c>
      <c r="C66" s="18" t="s">
        <v>31</v>
      </c>
      <c r="D66" s="5" t="s">
        <v>9</v>
      </c>
      <c r="E66" s="9">
        <f>-48+90</f>
        <v>42</v>
      </c>
      <c r="F66" s="19">
        <v>41.7</v>
      </c>
      <c r="G66" s="6" t="s">
        <v>366</v>
      </c>
    </row>
    <row r="67" spans="1:7" s="2" customFormat="1" ht="96.75" customHeight="1" x14ac:dyDescent="0.25">
      <c r="A67" s="5">
        <v>7</v>
      </c>
      <c r="B67" s="6" t="s">
        <v>24</v>
      </c>
      <c r="C67" s="18" t="s">
        <v>207</v>
      </c>
      <c r="D67" s="5" t="s">
        <v>9</v>
      </c>
      <c r="E67" s="9">
        <v>48</v>
      </c>
      <c r="F67" s="9">
        <v>48</v>
      </c>
      <c r="G67" s="6" t="s">
        <v>179</v>
      </c>
    </row>
    <row r="68" spans="1:7" s="2" customFormat="1" ht="62.25" customHeight="1" x14ac:dyDescent="0.25">
      <c r="A68" s="5">
        <v>7</v>
      </c>
      <c r="B68" s="6" t="s">
        <v>24</v>
      </c>
      <c r="C68" s="18" t="s">
        <v>32</v>
      </c>
      <c r="D68" s="5" t="s">
        <v>9</v>
      </c>
      <c r="E68" s="9">
        <v>20</v>
      </c>
      <c r="F68" s="9">
        <v>20</v>
      </c>
      <c r="G68" s="6" t="s">
        <v>136</v>
      </c>
    </row>
    <row r="69" spans="1:7" s="2" customFormat="1" ht="61.5" customHeight="1" x14ac:dyDescent="0.25">
      <c r="A69" s="5">
        <v>7</v>
      </c>
      <c r="B69" s="6" t="s">
        <v>24</v>
      </c>
      <c r="C69" s="18" t="s">
        <v>33</v>
      </c>
      <c r="D69" s="5" t="s">
        <v>9</v>
      </c>
      <c r="E69" s="9">
        <v>100</v>
      </c>
      <c r="F69" s="9">
        <v>100</v>
      </c>
      <c r="G69" s="6" t="s">
        <v>237</v>
      </c>
    </row>
    <row r="70" spans="1:7" s="2" customFormat="1" ht="59.25" customHeight="1" x14ac:dyDescent="0.25">
      <c r="A70" s="5">
        <v>7</v>
      </c>
      <c r="B70" s="6" t="s">
        <v>24</v>
      </c>
      <c r="C70" s="18" t="s">
        <v>34</v>
      </c>
      <c r="D70" s="5" t="s">
        <v>9</v>
      </c>
      <c r="E70" s="9">
        <v>100</v>
      </c>
      <c r="F70" s="9">
        <v>100</v>
      </c>
      <c r="G70" s="6" t="s">
        <v>238</v>
      </c>
    </row>
    <row r="71" spans="1:7" s="2" customFormat="1" ht="65.25" customHeight="1" x14ac:dyDescent="0.25">
      <c r="A71" s="5">
        <v>7</v>
      </c>
      <c r="B71" s="6" t="s">
        <v>24</v>
      </c>
      <c r="C71" s="18" t="s">
        <v>35</v>
      </c>
      <c r="D71" s="5" t="s">
        <v>9</v>
      </c>
      <c r="E71" s="9">
        <v>100</v>
      </c>
      <c r="F71" s="9">
        <v>100</v>
      </c>
      <c r="G71" s="6" t="s">
        <v>290</v>
      </c>
    </row>
    <row r="72" spans="1:7" s="2" customFormat="1" ht="63" customHeight="1" x14ac:dyDescent="0.25">
      <c r="A72" s="5">
        <v>7</v>
      </c>
      <c r="B72" s="6" t="s">
        <v>24</v>
      </c>
      <c r="C72" s="18" t="s">
        <v>13</v>
      </c>
      <c r="D72" s="5" t="s">
        <v>9</v>
      </c>
      <c r="E72" s="9">
        <v>100</v>
      </c>
      <c r="F72" s="9">
        <v>100</v>
      </c>
      <c r="G72" s="6" t="s">
        <v>239</v>
      </c>
    </row>
    <row r="73" spans="1:7" s="2" customFormat="1" ht="54.75" customHeight="1" x14ac:dyDescent="0.25">
      <c r="A73" s="5">
        <v>8</v>
      </c>
      <c r="B73" s="6" t="s">
        <v>36</v>
      </c>
      <c r="C73" s="18" t="s">
        <v>37</v>
      </c>
      <c r="D73" s="5" t="s">
        <v>6</v>
      </c>
      <c r="E73" s="9">
        <v>46</v>
      </c>
      <c r="F73" s="9">
        <v>44</v>
      </c>
      <c r="G73" s="6" t="s">
        <v>311</v>
      </c>
    </row>
    <row r="74" spans="1:7" s="2" customFormat="1" ht="79.5" customHeight="1" x14ac:dyDescent="0.25">
      <c r="A74" s="5">
        <v>8</v>
      </c>
      <c r="B74" s="6" t="s">
        <v>36</v>
      </c>
      <c r="C74" s="18" t="s">
        <v>342</v>
      </c>
      <c r="D74" s="5" t="s">
        <v>6</v>
      </c>
      <c r="E74" s="9">
        <f>-50+250-4</f>
        <v>196</v>
      </c>
      <c r="F74" s="9">
        <v>195.9</v>
      </c>
      <c r="G74" s="6" t="s">
        <v>277</v>
      </c>
    </row>
    <row r="75" spans="1:7" ht="96.75" customHeight="1" x14ac:dyDescent="0.25">
      <c r="A75" s="5">
        <v>8</v>
      </c>
      <c r="B75" s="6" t="s">
        <v>36</v>
      </c>
      <c r="C75" s="18" t="s">
        <v>169</v>
      </c>
      <c r="D75" s="5" t="s">
        <v>6</v>
      </c>
      <c r="E75" s="9">
        <f>4+200</f>
        <v>204</v>
      </c>
      <c r="F75" s="19">
        <v>204</v>
      </c>
      <c r="G75" s="6" t="s">
        <v>396</v>
      </c>
    </row>
    <row r="76" spans="1:7" ht="80.25" customHeight="1" x14ac:dyDescent="0.25">
      <c r="A76" s="5">
        <v>8</v>
      </c>
      <c r="B76" s="6" t="s">
        <v>36</v>
      </c>
      <c r="C76" s="18" t="s">
        <v>87</v>
      </c>
      <c r="D76" s="5" t="s">
        <v>8</v>
      </c>
      <c r="E76" s="9">
        <v>50</v>
      </c>
      <c r="F76" s="19">
        <v>50</v>
      </c>
      <c r="G76" s="6" t="s">
        <v>303</v>
      </c>
    </row>
    <row r="77" spans="1:7" ht="75.75" customHeight="1" x14ac:dyDescent="0.25">
      <c r="A77" s="5">
        <v>8</v>
      </c>
      <c r="B77" s="6" t="s">
        <v>36</v>
      </c>
      <c r="C77" s="18" t="s">
        <v>38</v>
      </c>
      <c r="D77" s="5" t="s">
        <v>8</v>
      </c>
      <c r="E77" s="9">
        <v>30</v>
      </c>
      <c r="F77" s="9">
        <v>30</v>
      </c>
      <c r="G77" s="6" t="s">
        <v>134</v>
      </c>
    </row>
    <row r="78" spans="1:7" ht="54" customHeight="1" x14ac:dyDescent="0.25">
      <c r="A78" s="5">
        <v>8</v>
      </c>
      <c r="B78" s="6" t="s">
        <v>36</v>
      </c>
      <c r="C78" s="18" t="s">
        <v>39</v>
      </c>
      <c r="D78" s="5" t="s">
        <v>9</v>
      </c>
      <c r="E78" s="9">
        <v>20</v>
      </c>
      <c r="F78" s="9">
        <v>20</v>
      </c>
      <c r="G78" s="6" t="s">
        <v>137</v>
      </c>
    </row>
    <row r="79" spans="1:7" ht="58.5" customHeight="1" x14ac:dyDescent="0.25">
      <c r="A79" s="5">
        <v>8</v>
      </c>
      <c r="B79" s="6" t="s">
        <v>36</v>
      </c>
      <c r="C79" s="18" t="s">
        <v>40</v>
      </c>
      <c r="D79" s="5" t="s">
        <v>9</v>
      </c>
      <c r="E79" s="9">
        <v>25</v>
      </c>
      <c r="F79" s="19">
        <f>13.9+11.1</f>
        <v>25</v>
      </c>
      <c r="G79" s="6" t="s">
        <v>315</v>
      </c>
    </row>
    <row r="80" spans="1:7" ht="58.5" customHeight="1" x14ac:dyDescent="0.25">
      <c r="A80" s="5">
        <v>8</v>
      </c>
      <c r="B80" s="6" t="s">
        <v>36</v>
      </c>
      <c r="C80" s="18" t="s">
        <v>41</v>
      </c>
      <c r="D80" s="5" t="s">
        <v>9</v>
      </c>
      <c r="E80" s="9">
        <v>50</v>
      </c>
      <c r="F80" s="9">
        <v>50</v>
      </c>
      <c r="G80" s="6" t="s">
        <v>316</v>
      </c>
    </row>
    <row r="81" spans="1:7" ht="49.5" customHeight="1" x14ac:dyDescent="0.25">
      <c r="A81" s="5">
        <v>8</v>
      </c>
      <c r="B81" s="6" t="s">
        <v>36</v>
      </c>
      <c r="C81" s="18" t="s">
        <v>42</v>
      </c>
      <c r="D81" s="5" t="s">
        <v>9</v>
      </c>
      <c r="E81" s="9">
        <v>10</v>
      </c>
      <c r="F81" s="9">
        <v>10</v>
      </c>
      <c r="G81" s="6" t="s">
        <v>305</v>
      </c>
    </row>
    <row r="82" spans="1:7" ht="52.5" customHeight="1" x14ac:dyDescent="0.25">
      <c r="A82" s="5">
        <v>8</v>
      </c>
      <c r="B82" s="6" t="s">
        <v>36</v>
      </c>
      <c r="C82" s="18" t="s">
        <v>43</v>
      </c>
      <c r="D82" s="5" t="s">
        <v>9</v>
      </c>
      <c r="E82" s="9">
        <v>71</v>
      </c>
      <c r="F82" s="9">
        <v>71</v>
      </c>
      <c r="G82" s="6" t="s">
        <v>138</v>
      </c>
    </row>
    <row r="83" spans="1:7" ht="58.5" customHeight="1" x14ac:dyDescent="0.25">
      <c r="A83" s="5">
        <v>8</v>
      </c>
      <c r="B83" s="6" t="s">
        <v>36</v>
      </c>
      <c r="C83" s="18" t="s">
        <v>44</v>
      </c>
      <c r="D83" s="5" t="s">
        <v>9</v>
      </c>
      <c r="E83" s="9">
        <v>20</v>
      </c>
      <c r="F83" s="9">
        <v>20</v>
      </c>
      <c r="G83" s="47" t="s">
        <v>336</v>
      </c>
    </row>
    <row r="84" spans="1:7" ht="57.75" customHeight="1" x14ac:dyDescent="0.25">
      <c r="A84" s="5">
        <v>8</v>
      </c>
      <c r="B84" s="6" t="s">
        <v>36</v>
      </c>
      <c r="C84" s="18" t="s">
        <v>45</v>
      </c>
      <c r="D84" s="5" t="s">
        <v>9</v>
      </c>
      <c r="E84" s="9">
        <v>50</v>
      </c>
      <c r="F84" s="9">
        <v>50</v>
      </c>
      <c r="G84" s="6" t="s">
        <v>195</v>
      </c>
    </row>
    <row r="85" spans="1:7" ht="61.5" customHeight="1" x14ac:dyDescent="0.25">
      <c r="A85" s="5">
        <v>8</v>
      </c>
      <c r="B85" s="6" t="s">
        <v>36</v>
      </c>
      <c r="C85" s="18" t="s">
        <v>46</v>
      </c>
      <c r="D85" s="5" t="s">
        <v>9</v>
      </c>
      <c r="E85" s="9">
        <v>10</v>
      </c>
      <c r="F85" s="9">
        <v>10</v>
      </c>
      <c r="G85" s="6" t="s">
        <v>133</v>
      </c>
    </row>
    <row r="86" spans="1:7" ht="48" customHeight="1" x14ac:dyDescent="0.25">
      <c r="A86" s="5">
        <v>8</v>
      </c>
      <c r="B86" s="6" t="s">
        <v>36</v>
      </c>
      <c r="C86" s="18" t="s">
        <v>47</v>
      </c>
      <c r="D86" s="5" t="s">
        <v>9</v>
      </c>
      <c r="E86" s="9">
        <f>198-63</f>
        <v>135</v>
      </c>
      <c r="F86" s="9">
        <f>198-63</f>
        <v>135</v>
      </c>
      <c r="G86" s="6" t="s">
        <v>240</v>
      </c>
    </row>
    <row r="87" spans="1:7" ht="57" customHeight="1" x14ac:dyDescent="0.25">
      <c r="A87" s="5">
        <v>8</v>
      </c>
      <c r="B87" s="6" t="s">
        <v>36</v>
      </c>
      <c r="C87" s="18" t="s">
        <v>48</v>
      </c>
      <c r="D87" s="5" t="s">
        <v>9</v>
      </c>
      <c r="E87" s="9">
        <f>75+63</f>
        <v>138</v>
      </c>
      <c r="F87" s="9">
        <f>75+63</f>
        <v>138</v>
      </c>
      <c r="G87" s="6" t="s">
        <v>241</v>
      </c>
    </row>
    <row r="88" spans="1:7" ht="61.5" customHeight="1" x14ac:dyDescent="0.25">
      <c r="A88" s="5">
        <v>8</v>
      </c>
      <c r="B88" s="6" t="s">
        <v>36</v>
      </c>
      <c r="C88" s="18" t="s">
        <v>49</v>
      </c>
      <c r="D88" s="5" t="s">
        <v>9</v>
      </c>
      <c r="E88" s="9">
        <v>50</v>
      </c>
      <c r="F88" s="9">
        <v>50</v>
      </c>
      <c r="G88" s="6" t="s">
        <v>317</v>
      </c>
    </row>
    <row r="89" spans="1:7" ht="59.25" customHeight="1" x14ac:dyDescent="0.25">
      <c r="A89" s="5">
        <v>8</v>
      </c>
      <c r="B89" s="6" t="s">
        <v>36</v>
      </c>
      <c r="C89" s="18" t="s">
        <v>50</v>
      </c>
      <c r="D89" s="5" t="s">
        <v>9</v>
      </c>
      <c r="E89" s="9">
        <v>20</v>
      </c>
      <c r="F89" s="9">
        <v>20</v>
      </c>
      <c r="G89" s="6" t="s">
        <v>139</v>
      </c>
    </row>
    <row r="90" spans="1:7" ht="57" customHeight="1" x14ac:dyDescent="0.25">
      <c r="A90" s="5">
        <v>8</v>
      </c>
      <c r="B90" s="6" t="s">
        <v>36</v>
      </c>
      <c r="C90" s="18" t="s">
        <v>33</v>
      </c>
      <c r="D90" s="5" t="s">
        <v>9</v>
      </c>
      <c r="E90" s="9">
        <v>25</v>
      </c>
      <c r="F90" s="9">
        <v>25</v>
      </c>
      <c r="G90" s="6" t="s">
        <v>242</v>
      </c>
    </row>
    <row r="91" spans="1:7" ht="60" customHeight="1" x14ac:dyDescent="0.25">
      <c r="A91" s="5">
        <v>8</v>
      </c>
      <c r="B91" s="6" t="s">
        <v>36</v>
      </c>
      <c r="C91" s="18" t="s">
        <v>51</v>
      </c>
      <c r="D91" s="5" t="s">
        <v>9</v>
      </c>
      <c r="E91" s="9">
        <v>25</v>
      </c>
      <c r="F91" s="19">
        <v>25</v>
      </c>
      <c r="G91" s="6" t="s">
        <v>238</v>
      </c>
    </row>
    <row r="92" spans="1:7" ht="58.5" customHeight="1" x14ac:dyDescent="0.25">
      <c r="A92" s="5">
        <v>8</v>
      </c>
      <c r="B92" s="6" t="s">
        <v>36</v>
      </c>
      <c r="C92" s="18" t="s">
        <v>52</v>
      </c>
      <c r="D92" s="5" t="s">
        <v>9</v>
      </c>
      <c r="E92" s="9">
        <v>100</v>
      </c>
      <c r="F92" s="9">
        <v>100</v>
      </c>
      <c r="G92" s="6" t="s">
        <v>367</v>
      </c>
    </row>
    <row r="93" spans="1:7" ht="60.75" customHeight="1" x14ac:dyDescent="0.25">
      <c r="A93" s="5">
        <v>8</v>
      </c>
      <c r="B93" s="6" t="s">
        <v>36</v>
      </c>
      <c r="C93" s="18" t="s">
        <v>35</v>
      </c>
      <c r="D93" s="5" t="s">
        <v>9</v>
      </c>
      <c r="E93" s="9">
        <v>25</v>
      </c>
      <c r="F93" s="9">
        <v>25</v>
      </c>
      <c r="G93" s="6" t="s">
        <v>243</v>
      </c>
    </row>
    <row r="94" spans="1:7" ht="92.25" customHeight="1" x14ac:dyDescent="0.25">
      <c r="A94" s="5">
        <v>8</v>
      </c>
      <c r="B94" s="6" t="s">
        <v>36</v>
      </c>
      <c r="C94" s="18" t="s">
        <v>187</v>
      </c>
      <c r="D94" s="5" t="s">
        <v>9</v>
      </c>
      <c r="E94" s="9">
        <v>200</v>
      </c>
      <c r="F94" s="9">
        <v>198.97</v>
      </c>
      <c r="G94" s="6" t="s">
        <v>318</v>
      </c>
    </row>
    <row r="95" spans="1:7" ht="122.25" customHeight="1" x14ac:dyDescent="0.25">
      <c r="A95" s="5">
        <v>9</v>
      </c>
      <c r="B95" s="6" t="s">
        <v>53</v>
      </c>
      <c r="C95" s="52" t="s">
        <v>25</v>
      </c>
      <c r="D95" s="5" t="s">
        <v>6</v>
      </c>
      <c r="E95" s="9">
        <v>50</v>
      </c>
      <c r="F95" s="19">
        <f>3.5+46.5</f>
        <v>50</v>
      </c>
      <c r="G95" s="47" t="s">
        <v>414</v>
      </c>
    </row>
    <row r="96" spans="1:7" ht="49.5" customHeight="1" x14ac:dyDescent="0.25">
      <c r="A96" s="5">
        <v>9</v>
      </c>
      <c r="B96" s="6" t="s">
        <v>53</v>
      </c>
      <c r="C96" s="52" t="s">
        <v>37</v>
      </c>
      <c r="D96" s="5" t="s">
        <v>6</v>
      </c>
      <c r="E96" s="9">
        <v>20</v>
      </c>
      <c r="F96" s="9">
        <v>20</v>
      </c>
      <c r="G96" s="6" t="s">
        <v>311</v>
      </c>
    </row>
    <row r="97" spans="1:7" ht="72.75" customHeight="1" x14ac:dyDescent="0.25">
      <c r="A97" s="5">
        <v>9</v>
      </c>
      <c r="B97" s="6" t="s">
        <v>53</v>
      </c>
      <c r="C97" s="18" t="s">
        <v>54</v>
      </c>
      <c r="D97" s="5" t="s">
        <v>8</v>
      </c>
      <c r="E97" s="9">
        <v>150</v>
      </c>
      <c r="F97" s="9">
        <v>150</v>
      </c>
      <c r="G97" s="6" t="s">
        <v>281</v>
      </c>
    </row>
    <row r="98" spans="1:7" ht="75" customHeight="1" x14ac:dyDescent="0.25">
      <c r="A98" s="5">
        <v>9</v>
      </c>
      <c r="B98" s="6" t="s">
        <v>53</v>
      </c>
      <c r="C98" s="18" t="s">
        <v>55</v>
      </c>
      <c r="D98" s="5" t="s">
        <v>8</v>
      </c>
      <c r="E98" s="9">
        <v>150</v>
      </c>
      <c r="F98" s="9">
        <v>150</v>
      </c>
      <c r="G98" s="6" t="s">
        <v>188</v>
      </c>
    </row>
    <row r="99" spans="1:7" ht="77.25" customHeight="1" x14ac:dyDescent="0.25">
      <c r="A99" s="5">
        <v>9</v>
      </c>
      <c r="B99" s="6" t="s">
        <v>53</v>
      </c>
      <c r="C99" s="18" t="s">
        <v>56</v>
      </c>
      <c r="D99" s="5" t="s">
        <v>9</v>
      </c>
      <c r="E99" s="9">
        <v>200</v>
      </c>
      <c r="F99" s="19">
        <f>139.5+60+0.5</f>
        <v>200</v>
      </c>
      <c r="G99" s="6" t="s">
        <v>368</v>
      </c>
    </row>
    <row r="100" spans="1:7" ht="57" customHeight="1" x14ac:dyDescent="0.25">
      <c r="A100" s="5">
        <v>9</v>
      </c>
      <c r="B100" s="6" t="s">
        <v>53</v>
      </c>
      <c r="C100" s="18" t="s">
        <v>183</v>
      </c>
      <c r="D100" s="5" t="s">
        <v>9</v>
      </c>
      <c r="E100" s="9">
        <v>60</v>
      </c>
      <c r="F100" s="9">
        <v>60</v>
      </c>
      <c r="G100" s="6" t="s">
        <v>244</v>
      </c>
    </row>
    <row r="101" spans="1:7" ht="78.75" customHeight="1" x14ac:dyDescent="0.25">
      <c r="A101" s="5">
        <v>9</v>
      </c>
      <c r="B101" s="6" t="s">
        <v>53</v>
      </c>
      <c r="C101" s="18" t="s">
        <v>208</v>
      </c>
      <c r="D101" s="5" t="s">
        <v>9</v>
      </c>
      <c r="E101" s="9">
        <f>60+200</f>
        <v>260</v>
      </c>
      <c r="F101" s="9">
        <v>259.89999999999998</v>
      </c>
      <c r="G101" s="6" t="s">
        <v>245</v>
      </c>
    </row>
    <row r="102" spans="1:7" ht="59.25" customHeight="1" x14ac:dyDescent="0.25">
      <c r="A102" s="5">
        <v>9</v>
      </c>
      <c r="B102" s="6" t="s">
        <v>53</v>
      </c>
      <c r="C102" s="18" t="s">
        <v>209</v>
      </c>
      <c r="D102" s="5" t="s">
        <v>9</v>
      </c>
      <c r="E102" s="9">
        <v>200</v>
      </c>
      <c r="F102" s="9">
        <v>200</v>
      </c>
      <c r="G102" s="6" t="s">
        <v>246</v>
      </c>
    </row>
    <row r="103" spans="1:7" ht="60.75" customHeight="1" x14ac:dyDescent="0.25">
      <c r="A103" s="5">
        <v>9</v>
      </c>
      <c r="B103" s="6" t="s">
        <v>53</v>
      </c>
      <c r="C103" s="18" t="s">
        <v>184</v>
      </c>
      <c r="D103" s="5" t="s">
        <v>9</v>
      </c>
      <c r="E103" s="9">
        <v>60</v>
      </c>
      <c r="F103" s="19">
        <f>43+12.9+4.1</f>
        <v>60</v>
      </c>
      <c r="G103" s="6" t="s">
        <v>369</v>
      </c>
    </row>
    <row r="104" spans="1:7" ht="195" customHeight="1" x14ac:dyDescent="0.25">
      <c r="A104" s="5">
        <v>9</v>
      </c>
      <c r="B104" s="6" t="s">
        <v>53</v>
      </c>
      <c r="C104" s="18" t="s">
        <v>343</v>
      </c>
      <c r="D104" s="5" t="s">
        <v>9</v>
      </c>
      <c r="E104" s="9">
        <v>350</v>
      </c>
      <c r="F104" s="19">
        <v>350</v>
      </c>
      <c r="G104" s="6" t="s">
        <v>370</v>
      </c>
    </row>
    <row r="105" spans="1:7" ht="186.75" customHeight="1" x14ac:dyDescent="0.25">
      <c r="A105" s="5">
        <v>10</v>
      </c>
      <c r="B105" s="6"/>
      <c r="C105" s="18" t="s">
        <v>140</v>
      </c>
      <c r="D105" s="5" t="s">
        <v>191</v>
      </c>
      <c r="E105" s="9">
        <v>1500</v>
      </c>
      <c r="F105" s="9">
        <v>1500</v>
      </c>
      <c r="G105" s="15" t="s">
        <v>411</v>
      </c>
    </row>
    <row r="106" spans="1:7" ht="69" customHeight="1" x14ac:dyDescent="0.25">
      <c r="A106" s="5">
        <v>11</v>
      </c>
      <c r="B106" s="6" t="s">
        <v>291</v>
      </c>
      <c r="C106" s="18" t="s">
        <v>185</v>
      </c>
      <c r="D106" s="5" t="s">
        <v>58</v>
      </c>
      <c r="E106" s="9">
        <v>50</v>
      </c>
      <c r="F106" s="19">
        <v>50</v>
      </c>
      <c r="G106" s="6" t="s">
        <v>418</v>
      </c>
    </row>
    <row r="107" spans="1:7" ht="81.75" customHeight="1" x14ac:dyDescent="0.25">
      <c r="A107" s="5">
        <v>11</v>
      </c>
      <c r="B107" s="6" t="s">
        <v>291</v>
      </c>
      <c r="C107" s="18" t="s">
        <v>87</v>
      </c>
      <c r="D107" s="5" t="s">
        <v>8</v>
      </c>
      <c r="E107" s="9">
        <v>50</v>
      </c>
      <c r="F107" s="9">
        <v>50</v>
      </c>
      <c r="G107" s="6" t="s">
        <v>282</v>
      </c>
    </row>
    <row r="108" spans="1:7" ht="116.25" customHeight="1" x14ac:dyDescent="0.25">
      <c r="A108" s="5">
        <v>11</v>
      </c>
      <c r="B108" s="6" t="s">
        <v>291</v>
      </c>
      <c r="C108" s="18" t="s">
        <v>141</v>
      </c>
      <c r="D108" s="5" t="s">
        <v>9</v>
      </c>
      <c r="E108" s="9">
        <v>150</v>
      </c>
      <c r="F108" s="9">
        <v>150</v>
      </c>
      <c r="G108" s="6" t="s">
        <v>247</v>
      </c>
    </row>
    <row r="109" spans="1:7" ht="138" customHeight="1" x14ac:dyDescent="0.25">
      <c r="A109" s="5">
        <v>11</v>
      </c>
      <c r="B109" s="6" t="s">
        <v>291</v>
      </c>
      <c r="C109" s="18" t="s">
        <v>409</v>
      </c>
      <c r="D109" s="5" t="s">
        <v>9</v>
      </c>
      <c r="E109" s="9">
        <v>120</v>
      </c>
      <c r="F109" s="24">
        <f>70+50</f>
        <v>120</v>
      </c>
      <c r="G109" s="6" t="s">
        <v>371</v>
      </c>
    </row>
    <row r="110" spans="1:7" ht="158.25" customHeight="1" x14ac:dyDescent="0.25">
      <c r="A110" s="5">
        <v>11</v>
      </c>
      <c r="B110" s="6" t="s">
        <v>291</v>
      </c>
      <c r="C110" s="18" t="s">
        <v>286</v>
      </c>
      <c r="D110" s="5" t="s">
        <v>9</v>
      </c>
      <c r="E110" s="9">
        <v>70</v>
      </c>
      <c r="F110" s="24">
        <v>70</v>
      </c>
      <c r="G110" s="6" t="s">
        <v>372</v>
      </c>
    </row>
    <row r="111" spans="1:7" ht="108.75" customHeight="1" x14ac:dyDescent="0.25">
      <c r="A111" s="5">
        <v>11</v>
      </c>
      <c r="B111" s="6" t="s">
        <v>291</v>
      </c>
      <c r="C111" s="18" t="s">
        <v>142</v>
      </c>
      <c r="D111" s="5" t="s">
        <v>9</v>
      </c>
      <c r="E111" s="9">
        <v>130</v>
      </c>
      <c r="F111" s="9">
        <v>130</v>
      </c>
      <c r="G111" s="6" t="s">
        <v>373</v>
      </c>
    </row>
    <row r="112" spans="1:7" ht="110.25" customHeight="1" x14ac:dyDescent="0.25">
      <c r="A112" s="5">
        <v>11</v>
      </c>
      <c r="B112" s="6" t="s">
        <v>291</v>
      </c>
      <c r="C112" s="18" t="s">
        <v>143</v>
      </c>
      <c r="D112" s="5" t="s">
        <v>9</v>
      </c>
      <c r="E112" s="9">
        <v>110</v>
      </c>
      <c r="F112" s="9">
        <v>110</v>
      </c>
      <c r="G112" s="6" t="s">
        <v>192</v>
      </c>
    </row>
    <row r="113" spans="1:7" ht="108.75" customHeight="1" x14ac:dyDescent="0.25">
      <c r="A113" s="5">
        <v>11</v>
      </c>
      <c r="B113" s="6" t="s">
        <v>291</v>
      </c>
      <c r="C113" s="18" t="s">
        <v>144</v>
      </c>
      <c r="D113" s="5" t="s">
        <v>9</v>
      </c>
      <c r="E113" s="9">
        <v>33</v>
      </c>
      <c r="F113" s="9">
        <v>32.82</v>
      </c>
      <c r="G113" s="6" t="s">
        <v>248</v>
      </c>
    </row>
    <row r="114" spans="1:7" ht="110.25" customHeight="1" x14ac:dyDescent="0.25">
      <c r="A114" s="5">
        <v>11</v>
      </c>
      <c r="B114" s="6" t="s">
        <v>291</v>
      </c>
      <c r="C114" s="18" t="s">
        <v>145</v>
      </c>
      <c r="D114" s="5" t="s">
        <v>9</v>
      </c>
      <c r="E114" s="9">
        <v>80</v>
      </c>
      <c r="F114" s="9">
        <v>80</v>
      </c>
      <c r="G114" s="6" t="s">
        <v>249</v>
      </c>
    </row>
    <row r="115" spans="1:7" ht="112.5" customHeight="1" x14ac:dyDescent="0.25">
      <c r="A115" s="5">
        <v>11</v>
      </c>
      <c r="B115" s="6" t="s">
        <v>291</v>
      </c>
      <c r="C115" s="18" t="s">
        <v>146</v>
      </c>
      <c r="D115" s="5" t="s">
        <v>9</v>
      </c>
      <c r="E115" s="9">
        <v>100</v>
      </c>
      <c r="F115" s="9">
        <v>100</v>
      </c>
      <c r="G115" s="6" t="s">
        <v>306</v>
      </c>
    </row>
    <row r="116" spans="1:7" ht="114" customHeight="1" x14ac:dyDescent="0.25">
      <c r="A116" s="5">
        <v>11</v>
      </c>
      <c r="B116" s="6" t="s">
        <v>291</v>
      </c>
      <c r="C116" s="18" t="s">
        <v>147</v>
      </c>
      <c r="D116" s="5" t="s">
        <v>9</v>
      </c>
      <c r="E116" s="9">
        <v>50</v>
      </c>
      <c r="F116" s="9">
        <v>50</v>
      </c>
      <c r="G116" s="6" t="s">
        <v>250</v>
      </c>
    </row>
    <row r="117" spans="1:7" ht="110.25" customHeight="1" x14ac:dyDescent="0.25">
      <c r="A117" s="5">
        <v>11</v>
      </c>
      <c r="B117" s="6" t="s">
        <v>291</v>
      </c>
      <c r="C117" s="18" t="s">
        <v>102</v>
      </c>
      <c r="D117" s="5" t="s">
        <v>9</v>
      </c>
      <c r="E117" s="9">
        <v>50</v>
      </c>
      <c r="F117" s="9">
        <v>50</v>
      </c>
      <c r="G117" s="6" t="s">
        <v>292</v>
      </c>
    </row>
    <row r="118" spans="1:7" ht="58.5" customHeight="1" x14ac:dyDescent="0.25">
      <c r="A118" s="5">
        <v>11</v>
      </c>
      <c r="B118" s="6" t="s">
        <v>291</v>
      </c>
      <c r="C118" s="18" t="s">
        <v>148</v>
      </c>
      <c r="D118" s="5" t="s">
        <v>9</v>
      </c>
      <c r="E118" s="9">
        <v>150</v>
      </c>
      <c r="F118" s="9">
        <v>150</v>
      </c>
      <c r="G118" s="6" t="s">
        <v>319</v>
      </c>
    </row>
    <row r="119" spans="1:7" ht="78" customHeight="1" x14ac:dyDescent="0.25">
      <c r="A119" s="5">
        <v>11</v>
      </c>
      <c r="B119" s="6" t="s">
        <v>291</v>
      </c>
      <c r="C119" s="18" t="s">
        <v>287</v>
      </c>
      <c r="D119" s="5" t="s">
        <v>9</v>
      </c>
      <c r="E119" s="9">
        <f>57+100</f>
        <v>157</v>
      </c>
      <c r="F119" s="19">
        <f>100+57</f>
        <v>157</v>
      </c>
      <c r="G119" s="6" t="s">
        <v>320</v>
      </c>
    </row>
    <row r="120" spans="1:7" ht="42.75" customHeight="1" x14ac:dyDescent="0.25">
      <c r="A120" s="5">
        <v>11</v>
      </c>
      <c r="B120" s="6" t="s">
        <v>291</v>
      </c>
      <c r="C120" s="18" t="s">
        <v>149</v>
      </c>
      <c r="D120" s="5" t="s">
        <v>9</v>
      </c>
      <c r="E120" s="9">
        <v>100</v>
      </c>
      <c r="F120" s="9">
        <v>100</v>
      </c>
      <c r="G120" s="6" t="s">
        <v>252</v>
      </c>
    </row>
    <row r="121" spans="1:7" ht="44.25" customHeight="1" x14ac:dyDescent="0.25">
      <c r="A121" s="5">
        <v>11</v>
      </c>
      <c r="B121" s="6" t="s">
        <v>291</v>
      </c>
      <c r="C121" s="18" t="s">
        <v>150</v>
      </c>
      <c r="D121" s="5" t="s">
        <v>9</v>
      </c>
      <c r="E121" s="9">
        <v>100</v>
      </c>
      <c r="F121" s="9">
        <v>100</v>
      </c>
      <c r="G121" s="6" t="s">
        <v>251</v>
      </c>
    </row>
    <row r="122" spans="1:7" ht="77.25" customHeight="1" x14ac:dyDescent="0.25">
      <c r="A122" s="5">
        <v>12</v>
      </c>
      <c r="B122" s="6" t="s">
        <v>101</v>
      </c>
      <c r="C122" s="18" t="s">
        <v>87</v>
      </c>
      <c r="D122" s="5" t="s">
        <v>8</v>
      </c>
      <c r="E122" s="9">
        <f>200-50</f>
        <v>150</v>
      </c>
      <c r="F122" s="9">
        <v>150</v>
      </c>
      <c r="G122" s="6" t="s">
        <v>180</v>
      </c>
    </row>
    <row r="123" spans="1:7" ht="62.25" customHeight="1" x14ac:dyDescent="0.25">
      <c r="A123" s="5">
        <v>12</v>
      </c>
      <c r="B123" s="6" t="s">
        <v>101</v>
      </c>
      <c r="C123" s="18" t="s">
        <v>151</v>
      </c>
      <c r="D123" s="5" t="s">
        <v>9</v>
      </c>
      <c r="E123" s="9">
        <v>369</v>
      </c>
      <c r="F123" s="9">
        <v>369</v>
      </c>
      <c r="G123" s="6" t="s">
        <v>374</v>
      </c>
    </row>
    <row r="124" spans="1:7" ht="62.25" customHeight="1" x14ac:dyDescent="0.25">
      <c r="A124" s="5">
        <v>12</v>
      </c>
      <c r="B124" s="6" t="s">
        <v>101</v>
      </c>
      <c r="C124" s="18" t="s">
        <v>152</v>
      </c>
      <c r="D124" s="5" t="s">
        <v>9</v>
      </c>
      <c r="E124" s="9">
        <v>361</v>
      </c>
      <c r="F124" s="9">
        <v>361</v>
      </c>
      <c r="G124" s="6" t="s">
        <v>374</v>
      </c>
    </row>
    <row r="125" spans="1:7" ht="63" customHeight="1" x14ac:dyDescent="0.25">
      <c r="A125" s="5">
        <v>12</v>
      </c>
      <c r="B125" s="6" t="s">
        <v>101</v>
      </c>
      <c r="C125" s="18" t="s">
        <v>153</v>
      </c>
      <c r="D125" s="5" t="s">
        <v>9</v>
      </c>
      <c r="E125" s="9">
        <v>303</v>
      </c>
      <c r="F125" s="9">
        <v>303</v>
      </c>
      <c r="G125" s="6" t="s">
        <v>307</v>
      </c>
    </row>
    <row r="126" spans="1:7" ht="48.75" customHeight="1" x14ac:dyDescent="0.25">
      <c r="A126" s="5">
        <v>12</v>
      </c>
      <c r="B126" s="6" t="s">
        <v>101</v>
      </c>
      <c r="C126" s="23" t="s">
        <v>344</v>
      </c>
      <c r="D126" s="5" t="s">
        <v>9</v>
      </c>
      <c r="E126" s="9">
        <v>155</v>
      </c>
      <c r="F126" s="9">
        <v>155</v>
      </c>
      <c r="G126" s="6" t="s">
        <v>298</v>
      </c>
    </row>
    <row r="127" spans="1:7" ht="60.75" customHeight="1" x14ac:dyDescent="0.25">
      <c r="A127" s="5">
        <v>12</v>
      </c>
      <c r="B127" s="6" t="s">
        <v>101</v>
      </c>
      <c r="C127" s="18" t="s">
        <v>102</v>
      </c>
      <c r="D127" s="5" t="s">
        <v>9</v>
      </c>
      <c r="E127" s="9">
        <v>50</v>
      </c>
      <c r="F127" s="9">
        <v>50</v>
      </c>
      <c r="G127" s="6" t="s">
        <v>253</v>
      </c>
    </row>
    <row r="128" spans="1:7" ht="65.25" customHeight="1" x14ac:dyDescent="0.25">
      <c r="A128" s="5">
        <v>12</v>
      </c>
      <c r="B128" s="6" t="s">
        <v>101</v>
      </c>
      <c r="C128" s="18" t="s">
        <v>154</v>
      </c>
      <c r="D128" s="5" t="s">
        <v>9</v>
      </c>
      <c r="E128" s="9">
        <v>60</v>
      </c>
      <c r="F128" s="9">
        <v>60</v>
      </c>
      <c r="G128" s="6" t="s">
        <v>321</v>
      </c>
    </row>
    <row r="129" spans="1:7" ht="68.25" customHeight="1" x14ac:dyDescent="0.25">
      <c r="A129" s="5">
        <v>12</v>
      </c>
      <c r="B129" s="6" t="s">
        <v>101</v>
      </c>
      <c r="C129" s="18" t="s">
        <v>196</v>
      </c>
      <c r="D129" s="5" t="s">
        <v>9</v>
      </c>
      <c r="E129" s="9">
        <v>52</v>
      </c>
      <c r="F129" s="19">
        <v>52</v>
      </c>
      <c r="G129" s="6" t="s">
        <v>375</v>
      </c>
    </row>
    <row r="130" spans="1:7" ht="67.5" customHeight="1" x14ac:dyDescent="0.25">
      <c r="A130" s="5">
        <v>13</v>
      </c>
      <c r="B130" s="6" t="s">
        <v>57</v>
      </c>
      <c r="C130" s="18" t="s">
        <v>402</v>
      </c>
      <c r="D130" s="5" t="s">
        <v>9</v>
      </c>
      <c r="E130" s="9">
        <v>94</v>
      </c>
      <c r="F130" s="9">
        <v>94</v>
      </c>
      <c r="G130" s="6" t="s">
        <v>179</v>
      </c>
    </row>
    <row r="131" spans="1:7" ht="64.5" customHeight="1" x14ac:dyDescent="0.25">
      <c r="A131" s="5">
        <v>13</v>
      </c>
      <c r="B131" s="6" t="s">
        <v>57</v>
      </c>
      <c r="C131" s="18" t="s">
        <v>59</v>
      </c>
      <c r="D131" s="5" t="s">
        <v>9</v>
      </c>
      <c r="E131" s="9">
        <v>100</v>
      </c>
      <c r="F131" s="19">
        <f>97.7+2.3</f>
        <v>100</v>
      </c>
      <c r="G131" s="6" t="s">
        <v>308</v>
      </c>
    </row>
    <row r="132" spans="1:7" ht="79.5" customHeight="1" x14ac:dyDescent="0.25">
      <c r="A132" s="5">
        <v>13</v>
      </c>
      <c r="B132" s="6" t="s">
        <v>57</v>
      </c>
      <c r="C132" s="18" t="s">
        <v>197</v>
      </c>
      <c r="D132" s="5" t="s">
        <v>9</v>
      </c>
      <c r="E132" s="9">
        <v>550</v>
      </c>
      <c r="F132" s="19">
        <v>550</v>
      </c>
      <c r="G132" s="6" t="s">
        <v>376</v>
      </c>
    </row>
    <row r="133" spans="1:7" ht="63.75" customHeight="1" x14ac:dyDescent="0.25">
      <c r="A133" s="5">
        <v>13</v>
      </c>
      <c r="B133" s="6" t="s">
        <v>57</v>
      </c>
      <c r="C133" s="18" t="s">
        <v>170</v>
      </c>
      <c r="D133" s="5" t="s">
        <v>9</v>
      </c>
      <c r="E133" s="9">
        <v>95</v>
      </c>
      <c r="F133" s="19">
        <f>76.3+18.7</f>
        <v>95</v>
      </c>
      <c r="G133" s="6" t="s">
        <v>322</v>
      </c>
    </row>
    <row r="134" spans="1:7" ht="60.75" customHeight="1" x14ac:dyDescent="0.25">
      <c r="A134" s="5">
        <v>13</v>
      </c>
      <c r="B134" s="6" t="s">
        <v>57</v>
      </c>
      <c r="C134" s="18" t="s">
        <v>60</v>
      </c>
      <c r="D134" s="5" t="s">
        <v>9</v>
      </c>
      <c r="E134" s="9">
        <v>100</v>
      </c>
      <c r="F134" s="9">
        <v>100</v>
      </c>
      <c r="G134" s="6" t="s">
        <v>254</v>
      </c>
    </row>
    <row r="135" spans="1:7" ht="64.5" customHeight="1" x14ac:dyDescent="0.25">
      <c r="A135" s="5">
        <v>13</v>
      </c>
      <c r="B135" s="6" t="s">
        <v>57</v>
      </c>
      <c r="C135" s="18" t="s">
        <v>61</v>
      </c>
      <c r="D135" s="5" t="s">
        <v>9</v>
      </c>
      <c r="E135" s="9">
        <v>95</v>
      </c>
      <c r="F135" s="9">
        <v>95</v>
      </c>
      <c r="G135" s="6" t="s">
        <v>255</v>
      </c>
    </row>
    <row r="136" spans="1:7" ht="66.75" customHeight="1" x14ac:dyDescent="0.25">
      <c r="A136" s="5">
        <v>13</v>
      </c>
      <c r="B136" s="6" t="s">
        <v>57</v>
      </c>
      <c r="C136" s="18" t="s">
        <v>62</v>
      </c>
      <c r="D136" s="5" t="s">
        <v>9</v>
      </c>
      <c r="E136" s="9">
        <v>295</v>
      </c>
      <c r="F136" s="9">
        <v>295</v>
      </c>
      <c r="G136" s="6" t="s">
        <v>193</v>
      </c>
    </row>
    <row r="137" spans="1:7" ht="60" customHeight="1" x14ac:dyDescent="0.25">
      <c r="A137" s="5">
        <v>13</v>
      </c>
      <c r="B137" s="6" t="s">
        <v>57</v>
      </c>
      <c r="C137" s="18" t="s">
        <v>155</v>
      </c>
      <c r="D137" s="5" t="s">
        <v>9</v>
      </c>
      <c r="E137" s="9">
        <v>171</v>
      </c>
      <c r="F137" s="9">
        <v>171</v>
      </c>
      <c r="G137" s="6" t="s">
        <v>256</v>
      </c>
    </row>
    <row r="138" spans="1:7" ht="61.5" customHeight="1" x14ac:dyDescent="0.25">
      <c r="A138" s="5">
        <v>14</v>
      </c>
      <c r="B138" s="6" t="s">
        <v>103</v>
      </c>
      <c r="C138" s="18" t="s">
        <v>104</v>
      </c>
      <c r="D138" s="5" t="s">
        <v>9</v>
      </c>
      <c r="E138" s="9">
        <v>42.3</v>
      </c>
      <c r="F138" s="9">
        <v>42.3</v>
      </c>
      <c r="G138" s="6" t="s">
        <v>323</v>
      </c>
    </row>
    <row r="139" spans="1:7" ht="61.5" customHeight="1" x14ac:dyDescent="0.25">
      <c r="A139" s="5">
        <v>14</v>
      </c>
      <c r="B139" s="6" t="s">
        <v>103</v>
      </c>
      <c r="C139" s="18" t="s">
        <v>105</v>
      </c>
      <c r="D139" s="5" t="s">
        <v>9</v>
      </c>
      <c r="E139" s="9">
        <v>60</v>
      </c>
      <c r="F139" s="9">
        <v>59</v>
      </c>
      <c r="G139" s="6" t="s">
        <v>257</v>
      </c>
    </row>
    <row r="140" spans="1:7" ht="104.25" customHeight="1" x14ac:dyDescent="0.25">
      <c r="A140" s="5">
        <v>14</v>
      </c>
      <c r="B140" s="6" t="s">
        <v>103</v>
      </c>
      <c r="C140" s="18" t="s">
        <v>106</v>
      </c>
      <c r="D140" s="5" t="s">
        <v>9</v>
      </c>
      <c r="E140" s="9">
        <v>1397.7</v>
      </c>
      <c r="F140" s="9">
        <v>1397.7</v>
      </c>
      <c r="G140" s="6" t="s">
        <v>377</v>
      </c>
    </row>
    <row r="141" spans="1:7" ht="80.25" customHeight="1" x14ac:dyDescent="0.25">
      <c r="A141" s="5">
        <v>15</v>
      </c>
      <c r="B141" s="6" t="s">
        <v>107</v>
      </c>
      <c r="C141" s="18" t="s">
        <v>108</v>
      </c>
      <c r="D141" s="5" t="s">
        <v>8</v>
      </c>
      <c r="E141" s="9">
        <v>100</v>
      </c>
      <c r="F141" s="9">
        <v>100</v>
      </c>
      <c r="G141" s="6" t="s">
        <v>182</v>
      </c>
    </row>
    <row r="142" spans="1:7" ht="91.5" customHeight="1" x14ac:dyDescent="0.25">
      <c r="A142" s="5">
        <v>15</v>
      </c>
      <c r="B142" s="6" t="s">
        <v>107</v>
      </c>
      <c r="C142" s="18" t="s">
        <v>109</v>
      </c>
      <c r="D142" s="5" t="s">
        <v>9</v>
      </c>
      <c r="E142" s="9">
        <v>50</v>
      </c>
      <c r="F142" s="19">
        <f>20.2+22.4+7.4</f>
        <v>49.999999999999993</v>
      </c>
      <c r="G142" s="6" t="s">
        <v>324</v>
      </c>
    </row>
    <row r="143" spans="1:7" ht="60.75" customHeight="1" x14ac:dyDescent="0.25">
      <c r="A143" s="5">
        <v>15</v>
      </c>
      <c r="B143" s="6" t="s">
        <v>107</v>
      </c>
      <c r="C143" s="18" t="s">
        <v>397</v>
      </c>
      <c r="D143" s="5" t="s">
        <v>9</v>
      </c>
      <c r="E143" s="9">
        <v>300</v>
      </c>
      <c r="F143" s="9">
        <v>299.8</v>
      </c>
      <c r="G143" s="6" t="s">
        <v>258</v>
      </c>
    </row>
    <row r="144" spans="1:7" ht="61.5" customHeight="1" x14ac:dyDescent="0.25">
      <c r="A144" s="5">
        <v>15</v>
      </c>
      <c r="B144" s="6" t="s">
        <v>107</v>
      </c>
      <c r="C144" s="18" t="s">
        <v>398</v>
      </c>
      <c r="D144" s="5" t="s">
        <v>9</v>
      </c>
      <c r="E144" s="9">
        <v>114</v>
      </c>
      <c r="F144" s="9">
        <v>109</v>
      </c>
      <c r="G144" s="6" t="s">
        <v>293</v>
      </c>
    </row>
    <row r="145" spans="1:7" ht="75" customHeight="1" x14ac:dyDescent="0.25">
      <c r="A145" s="5">
        <v>15</v>
      </c>
      <c r="B145" s="6" t="s">
        <v>107</v>
      </c>
      <c r="C145" s="18" t="s">
        <v>49</v>
      </c>
      <c r="D145" s="5" t="s">
        <v>9</v>
      </c>
      <c r="E145" s="9">
        <v>50</v>
      </c>
      <c r="F145" s="9">
        <v>50</v>
      </c>
      <c r="G145" s="6" t="s">
        <v>253</v>
      </c>
    </row>
    <row r="146" spans="1:7" ht="301.5" customHeight="1" x14ac:dyDescent="0.25">
      <c r="A146" s="5">
        <v>15</v>
      </c>
      <c r="B146" s="6" t="s">
        <v>107</v>
      </c>
      <c r="C146" s="18" t="s">
        <v>399</v>
      </c>
      <c r="D146" s="5" t="s">
        <v>9</v>
      </c>
      <c r="E146" s="9">
        <v>675</v>
      </c>
      <c r="F146" s="19">
        <f>26+263.9+88.3+199.9+95</f>
        <v>673.1</v>
      </c>
      <c r="G146" s="6" t="s">
        <v>325</v>
      </c>
    </row>
    <row r="147" spans="1:7" ht="76.5" customHeight="1" x14ac:dyDescent="0.25">
      <c r="A147" s="5">
        <v>15</v>
      </c>
      <c r="B147" s="6" t="s">
        <v>107</v>
      </c>
      <c r="C147" s="18" t="s">
        <v>400</v>
      </c>
      <c r="D147" s="5" t="s">
        <v>9</v>
      </c>
      <c r="E147" s="9">
        <v>61</v>
      </c>
      <c r="F147" s="9">
        <v>61</v>
      </c>
      <c r="G147" s="6" t="s">
        <v>179</v>
      </c>
    </row>
    <row r="148" spans="1:7" ht="62.25" customHeight="1" x14ac:dyDescent="0.25">
      <c r="A148" s="5">
        <v>15</v>
      </c>
      <c r="B148" s="6" t="s">
        <v>107</v>
      </c>
      <c r="C148" s="18" t="s">
        <v>401</v>
      </c>
      <c r="D148" s="5" t="s">
        <v>9</v>
      </c>
      <c r="E148" s="9">
        <v>150</v>
      </c>
      <c r="F148" s="9">
        <v>150</v>
      </c>
      <c r="G148" s="6" t="s">
        <v>326</v>
      </c>
    </row>
    <row r="149" spans="1:7" ht="73.5" customHeight="1" x14ac:dyDescent="0.25">
      <c r="A149" s="5">
        <v>16</v>
      </c>
      <c r="B149" s="6" t="s">
        <v>63</v>
      </c>
      <c r="C149" s="18" t="s">
        <v>345</v>
      </c>
      <c r="D149" s="5" t="s">
        <v>8</v>
      </c>
      <c r="E149" s="9">
        <v>150</v>
      </c>
      <c r="F149" s="9">
        <v>150</v>
      </c>
      <c r="G149" s="6" t="s">
        <v>189</v>
      </c>
    </row>
    <row r="150" spans="1:7" ht="93" customHeight="1" x14ac:dyDescent="0.25">
      <c r="A150" s="5">
        <v>16</v>
      </c>
      <c r="B150" s="6" t="s">
        <v>63</v>
      </c>
      <c r="C150" s="18" t="s">
        <v>171</v>
      </c>
      <c r="D150" s="5" t="s">
        <v>8</v>
      </c>
      <c r="E150" s="9">
        <f>75+75</f>
        <v>150</v>
      </c>
      <c r="F150" s="9">
        <v>150</v>
      </c>
      <c r="G150" s="6" t="s">
        <v>294</v>
      </c>
    </row>
    <row r="151" spans="1:7" ht="77.25" customHeight="1" x14ac:dyDescent="0.25">
      <c r="A151" s="5">
        <v>16</v>
      </c>
      <c r="B151" s="6" t="s">
        <v>63</v>
      </c>
      <c r="C151" s="18" t="s">
        <v>403</v>
      </c>
      <c r="D151" s="5" t="s">
        <v>9</v>
      </c>
      <c r="E151" s="9">
        <v>200</v>
      </c>
      <c r="F151" s="9">
        <v>200</v>
      </c>
      <c r="G151" s="6" t="s">
        <v>295</v>
      </c>
    </row>
    <row r="152" spans="1:7" ht="61.5" customHeight="1" x14ac:dyDescent="0.25">
      <c r="A152" s="5">
        <v>16</v>
      </c>
      <c r="B152" s="6" t="s">
        <v>63</v>
      </c>
      <c r="C152" s="18" t="s">
        <v>346</v>
      </c>
      <c r="D152" s="5" t="s">
        <v>9</v>
      </c>
      <c r="E152" s="9">
        <v>100</v>
      </c>
      <c r="F152" s="9">
        <v>100</v>
      </c>
      <c r="G152" s="6" t="s">
        <v>179</v>
      </c>
    </row>
    <row r="153" spans="1:7" ht="57.75" customHeight="1" x14ac:dyDescent="0.25">
      <c r="A153" s="5">
        <v>16</v>
      </c>
      <c r="B153" s="6" t="s">
        <v>63</v>
      </c>
      <c r="C153" s="18" t="s">
        <v>64</v>
      </c>
      <c r="D153" s="5" t="s">
        <v>9</v>
      </c>
      <c r="E153" s="9">
        <v>200</v>
      </c>
      <c r="F153" s="9">
        <v>200</v>
      </c>
      <c r="G153" s="6" t="s">
        <v>327</v>
      </c>
    </row>
    <row r="154" spans="1:7" ht="63" customHeight="1" x14ac:dyDescent="0.25">
      <c r="A154" s="5">
        <v>16</v>
      </c>
      <c r="B154" s="6" t="s">
        <v>63</v>
      </c>
      <c r="C154" s="18" t="s">
        <v>102</v>
      </c>
      <c r="D154" s="5" t="s">
        <v>9</v>
      </c>
      <c r="E154" s="9">
        <v>50</v>
      </c>
      <c r="F154" s="9">
        <v>50</v>
      </c>
      <c r="G154" s="6" t="s">
        <v>253</v>
      </c>
    </row>
    <row r="155" spans="1:7" ht="99.75" customHeight="1" x14ac:dyDescent="0.25">
      <c r="A155" s="5">
        <v>16</v>
      </c>
      <c r="B155" s="6" t="s">
        <v>63</v>
      </c>
      <c r="C155" s="18" t="s">
        <v>65</v>
      </c>
      <c r="D155" s="5" t="s">
        <v>9</v>
      </c>
      <c r="E155" s="9">
        <v>350</v>
      </c>
      <c r="F155" s="19">
        <v>350</v>
      </c>
      <c r="G155" s="6" t="s">
        <v>328</v>
      </c>
    </row>
    <row r="156" spans="1:7" ht="61.5" customHeight="1" x14ac:dyDescent="0.25">
      <c r="A156" s="5">
        <v>16</v>
      </c>
      <c r="B156" s="6" t="s">
        <v>63</v>
      </c>
      <c r="C156" s="18" t="s">
        <v>404</v>
      </c>
      <c r="D156" s="5" t="s">
        <v>9</v>
      </c>
      <c r="E156" s="9">
        <v>300</v>
      </c>
      <c r="F156" s="9">
        <v>300</v>
      </c>
      <c r="G156" s="6" t="s">
        <v>300</v>
      </c>
    </row>
    <row r="157" spans="1:7" ht="74.25" customHeight="1" x14ac:dyDescent="0.25">
      <c r="A157" s="5">
        <v>17</v>
      </c>
      <c r="B157" s="6" t="s">
        <v>110</v>
      </c>
      <c r="C157" s="18" t="s">
        <v>87</v>
      </c>
      <c r="D157" s="5" t="s">
        <v>8</v>
      </c>
      <c r="E157" s="9">
        <v>50</v>
      </c>
      <c r="F157" s="19">
        <f>13.2+33.8+3</f>
        <v>50</v>
      </c>
      <c r="G157" s="6" t="s">
        <v>282</v>
      </c>
    </row>
    <row r="158" spans="1:7" ht="79.5" customHeight="1" x14ac:dyDescent="0.25">
      <c r="A158" s="5">
        <v>17</v>
      </c>
      <c r="B158" s="6" t="s">
        <v>110</v>
      </c>
      <c r="C158" s="18" t="s">
        <v>347</v>
      </c>
      <c r="D158" s="5" t="s">
        <v>9</v>
      </c>
      <c r="E158" s="9">
        <v>150</v>
      </c>
      <c r="F158" s="9">
        <v>149.9</v>
      </c>
      <c r="G158" s="6" t="s">
        <v>329</v>
      </c>
    </row>
    <row r="159" spans="1:7" ht="60" customHeight="1" x14ac:dyDescent="0.25">
      <c r="A159" s="5">
        <v>17</v>
      </c>
      <c r="B159" s="6" t="s">
        <v>110</v>
      </c>
      <c r="C159" s="18" t="s">
        <v>111</v>
      </c>
      <c r="D159" s="5" t="s">
        <v>9</v>
      </c>
      <c r="E159" s="9">
        <v>50</v>
      </c>
      <c r="F159" s="9">
        <v>50</v>
      </c>
      <c r="G159" s="6" t="s">
        <v>261</v>
      </c>
    </row>
    <row r="160" spans="1:7" ht="101.25" customHeight="1" x14ac:dyDescent="0.25">
      <c r="A160" s="5">
        <v>17</v>
      </c>
      <c r="B160" s="6" t="s">
        <v>110</v>
      </c>
      <c r="C160" s="18" t="s">
        <v>210</v>
      </c>
      <c r="D160" s="5" t="s">
        <v>9</v>
      </c>
      <c r="E160" s="9">
        <v>150</v>
      </c>
      <c r="F160" s="19">
        <f>124.8+25</f>
        <v>149.80000000000001</v>
      </c>
      <c r="G160" s="6" t="s">
        <v>330</v>
      </c>
    </row>
    <row r="161" spans="1:7" ht="61.5" customHeight="1" x14ac:dyDescent="0.25">
      <c r="A161" s="5">
        <v>17</v>
      </c>
      <c r="B161" s="6" t="s">
        <v>110</v>
      </c>
      <c r="C161" s="18" t="s">
        <v>112</v>
      </c>
      <c r="D161" s="5" t="s">
        <v>9</v>
      </c>
      <c r="E161" s="9">
        <v>500</v>
      </c>
      <c r="F161" s="9">
        <v>500</v>
      </c>
      <c r="G161" s="6" t="s">
        <v>260</v>
      </c>
    </row>
    <row r="162" spans="1:7" ht="63" customHeight="1" x14ac:dyDescent="0.25">
      <c r="A162" s="5">
        <v>17</v>
      </c>
      <c r="B162" s="6" t="s">
        <v>110</v>
      </c>
      <c r="C162" s="18" t="s">
        <v>113</v>
      </c>
      <c r="D162" s="5" t="s">
        <v>9</v>
      </c>
      <c r="E162" s="9">
        <v>70</v>
      </c>
      <c r="F162" s="9">
        <v>70</v>
      </c>
      <c r="G162" s="6" t="s">
        <v>262</v>
      </c>
    </row>
    <row r="163" spans="1:7" ht="61.5" customHeight="1" x14ac:dyDescent="0.25">
      <c r="A163" s="5">
        <v>17</v>
      </c>
      <c r="B163" s="6" t="s">
        <v>110</v>
      </c>
      <c r="C163" s="18" t="s">
        <v>114</v>
      </c>
      <c r="D163" s="5" t="s">
        <v>9</v>
      </c>
      <c r="E163" s="9">
        <v>100</v>
      </c>
      <c r="F163" s="9">
        <v>100</v>
      </c>
      <c r="G163" s="6" t="s">
        <v>259</v>
      </c>
    </row>
    <row r="164" spans="1:7" ht="60" customHeight="1" x14ac:dyDescent="0.25">
      <c r="A164" s="5">
        <v>17</v>
      </c>
      <c r="B164" s="6" t="s">
        <v>110</v>
      </c>
      <c r="C164" s="18" t="s">
        <v>198</v>
      </c>
      <c r="D164" s="5" t="s">
        <v>9</v>
      </c>
      <c r="E164" s="9">
        <v>30</v>
      </c>
      <c r="F164" s="19">
        <v>29.8</v>
      </c>
      <c r="G164" s="6" t="s">
        <v>379</v>
      </c>
    </row>
    <row r="165" spans="1:7" ht="67.5" customHeight="1" x14ac:dyDescent="0.25">
      <c r="A165" s="5">
        <v>17</v>
      </c>
      <c r="B165" s="6" t="s">
        <v>110</v>
      </c>
      <c r="C165" s="23" t="s">
        <v>348</v>
      </c>
      <c r="D165" s="5" t="s">
        <v>9</v>
      </c>
      <c r="E165" s="9">
        <f>200+200</f>
        <v>400</v>
      </c>
      <c r="F165" s="19">
        <f>225.8+174</f>
        <v>399.8</v>
      </c>
      <c r="G165" s="6" t="s">
        <v>378</v>
      </c>
    </row>
    <row r="166" spans="1:7" ht="128.25" customHeight="1" x14ac:dyDescent="0.25">
      <c r="A166" s="5">
        <v>18</v>
      </c>
      <c r="B166" s="6" t="s">
        <v>115</v>
      </c>
      <c r="C166" s="18" t="s">
        <v>116</v>
      </c>
      <c r="D166" s="9" t="s">
        <v>131</v>
      </c>
      <c r="E166" s="9">
        <v>200</v>
      </c>
      <c r="F166" s="19">
        <v>199.9</v>
      </c>
      <c r="G166" s="6" t="s">
        <v>357</v>
      </c>
    </row>
    <row r="167" spans="1:7" ht="112.5" customHeight="1" x14ac:dyDescent="0.25">
      <c r="A167" s="5">
        <v>18</v>
      </c>
      <c r="B167" s="6" t="s">
        <v>115</v>
      </c>
      <c r="C167" s="23" t="s">
        <v>349</v>
      </c>
      <c r="D167" s="9" t="s">
        <v>131</v>
      </c>
      <c r="E167" s="26">
        <f>-214.4+283.9</f>
        <v>69.499999999999972</v>
      </c>
      <c r="F167" s="9">
        <v>69.5</v>
      </c>
      <c r="G167" s="47" t="s">
        <v>415</v>
      </c>
    </row>
    <row r="168" spans="1:7" ht="78.75" customHeight="1" x14ac:dyDescent="0.25">
      <c r="A168" s="5">
        <v>18</v>
      </c>
      <c r="B168" s="6" t="s">
        <v>115</v>
      </c>
      <c r="C168" s="18" t="s">
        <v>87</v>
      </c>
      <c r="D168" s="5" t="s">
        <v>8</v>
      </c>
      <c r="E168" s="9">
        <v>50</v>
      </c>
      <c r="F168" s="9">
        <v>50</v>
      </c>
      <c r="G168" s="6" t="s">
        <v>354</v>
      </c>
    </row>
    <row r="169" spans="1:7" ht="76.5" customHeight="1" x14ac:dyDescent="0.25">
      <c r="A169" s="5">
        <v>18</v>
      </c>
      <c r="B169" s="6" t="s">
        <v>115</v>
      </c>
      <c r="C169" s="23" t="s">
        <v>380</v>
      </c>
      <c r="D169" s="9" t="s">
        <v>9</v>
      </c>
      <c r="E169" s="9">
        <v>276</v>
      </c>
      <c r="F169" s="19">
        <v>276</v>
      </c>
      <c r="G169" s="6" t="s">
        <v>381</v>
      </c>
    </row>
    <row r="170" spans="1:7" ht="110.25" customHeight="1" x14ac:dyDescent="0.25">
      <c r="A170" s="5">
        <v>18</v>
      </c>
      <c r="B170" s="6" t="s">
        <v>115</v>
      </c>
      <c r="C170" s="18" t="s">
        <v>140</v>
      </c>
      <c r="D170" s="9" t="s">
        <v>191</v>
      </c>
      <c r="E170" s="9">
        <v>130</v>
      </c>
      <c r="F170" s="9">
        <v>130</v>
      </c>
      <c r="G170" s="6" t="s">
        <v>263</v>
      </c>
    </row>
    <row r="171" spans="1:7" ht="68.25" customHeight="1" x14ac:dyDescent="0.25">
      <c r="A171" s="5">
        <v>18</v>
      </c>
      <c r="B171" s="6" t="s">
        <v>115</v>
      </c>
      <c r="C171" s="23" t="s">
        <v>382</v>
      </c>
      <c r="D171" s="25" t="s">
        <v>9</v>
      </c>
      <c r="E171" s="26">
        <v>214.4</v>
      </c>
      <c r="F171" s="19">
        <f>181.4+33</f>
        <v>214.4</v>
      </c>
      <c r="G171" s="6" t="s">
        <v>383</v>
      </c>
    </row>
    <row r="172" spans="1:7" ht="78.75" customHeight="1" x14ac:dyDescent="0.25">
      <c r="A172" s="5">
        <v>18</v>
      </c>
      <c r="B172" s="6" t="s">
        <v>115</v>
      </c>
      <c r="C172" s="18" t="s">
        <v>117</v>
      </c>
      <c r="D172" s="9" t="s">
        <v>9</v>
      </c>
      <c r="E172" s="9">
        <v>270.10000000000002</v>
      </c>
      <c r="F172" s="9">
        <v>268.60000000000002</v>
      </c>
      <c r="G172" s="6" t="s">
        <v>264</v>
      </c>
    </row>
    <row r="173" spans="1:7" ht="73.5" customHeight="1" x14ac:dyDescent="0.25">
      <c r="A173" s="5">
        <v>18</v>
      </c>
      <c r="B173" s="6" t="s">
        <v>115</v>
      </c>
      <c r="C173" s="18" t="s">
        <v>113</v>
      </c>
      <c r="D173" s="9" t="s">
        <v>9</v>
      </c>
      <c r="E173" s="9">
        <v>50</v>
      </c>
      <c r="F173" s="9">
        <v>50</v>
      </c>
      <c r="G173" s="6" t="s">
        <v>384</v>
      </c>
    </row>
    <row r="174" spans="1:7" ht="62.25" customHeight="1" x14ac:dyDescent="0.25">
      <c r="A174" s="5">
        <v>18</v>
      </c>
      <c r="B174" s="6" t="s">
        <v>115</v>
      </c>
      <c r="C174" s="18" t="s">
        <v>118</v>
      </c>
      <c r="D174" s="9" t="s">
        <v>9</v>
      </c>
      <c r="E174" s="9">
        <v>240</v>
      </c>
      <c r="F174" s="9">
        <v>237.3</v>
      </c>
      <c r="G174" s="6" t="s">
        <v>265</v>
      </c>
    </row>
    <row r="175" spans="1:7" ht="80.25" customHeight="1" x14ac:dyDescent="0.25">
      <c r="A175" s="5">
        <v>19</v>
      </c>
      <c r="B175" s="6" t="s">
        <v>119</v>
      </c>
      <c r="C175" s="18" t="s">
        <v>87</v>
      </c>
      <c r="D175" s="5" t="s">
        <v>8</v>
      </c>
      <c r="E175" s="9">
        <v>50</v>
      </c>
      <c r="F175" s="9">
        <v>50</v>
      </c>
      <c r="G175" s="6" t="s">
        <v>180</v>
      </c>
    </row>
    <row r="176" spans="1:7" ht="58.5" customHeight="1" x14ac:dyDescent="0.25">
      <c r="A176" s="5">
        <v>19</v>
      </c>
      <c r="B176" s="6" t="s">
        <v>119</v>
      </c>
      <c r="C176" s="18" t="s">
        <v>120</v>
      </c>
      <c r="D176" s="9" t="s">
        <v>9</v>
      </c>
      <c r="E176" s="9">
        <v>167</v>
      </c>
      <c r="F176" s="9">
        <v>167</v>
      </c>
      <c r="G176" s="6" t="s">
        <v>266</v>
      </c>
    </row>
    <row r="177" spans="1:7" ht="63.75" customHeight="1" x14ac:dyDescent="0.25">
      <c r="A177" s="5">
        <v>19</v>
      </c>
      <c r="B177" s="6" t="s">
        <v>119</v>
      </c>
      <c r="C177" s="18" t="s">
        <v>211</v>
      </c>
      <c r="D177" s="9" t="s">
        <v>9</v>
      </c>
      <c r="E177" s="9">
        <v>250</v>
      </c>
      <c r="F177" s="19">
        <f>162+88</f>
        <v>250</v>
      </c>
      <c r="G177" s="6" t="s">
        <v>405</v>
      </c>
    </row>
    <row r="178" spans="1:7" ht="65.25" customHeight="1" x14ac:dyDescent="0.25">
      <c r="A178" s="5">
        <v>19</v>
      </c>
      <c r="B178" s="6" t="s">
        <v>119</v>
      </c>
      <c r="C178" s="18" t="s">
        <v>102</v>
      </c>
      <c r="D178" s="9" t="s">
        <v>9</v>
      </c>
      <c r="E178" s="9">
        <v>173</v>
      </c>
      <c r="F178" s="9">
        <v>173</v>
      </c>
      <c r="G178" s="6" t="s">
        <v>274</v>
      </c>
    </row>
    <row r="179" spans="1:7" ht="121.5" customHeight="1" x14ac:dyDescent="0.25">
      <c r="A179" s="5">
        <v>19</v>
      </c>
      <c r="B179" s="6" t="s">
        <v>119</v>
      </c>
      <c r="C179" s="18" t="s">
        <v>172</v>
      </c>
      <c r="D179" s="9" t="s">
        <v>9</v>
      </c>
      <c r="E179" s="9">
        <v>690</v>
      </c>
      <c r="F179" s="9">
        <v>688.5</v>
      </c>
      <c r="G179" s="6" t="s">
        <v>268</v>
      </c>
    </row>
    <row r="180" spans="1:7" ht="60" customHeight="1" x14ac:dyDescent="0.25">
      <c r="A180" s="5">
        <v>19</v>
      </c>
      <c r="B180" s="6" t="s">
        <v>119</v>
      </c>
      <c r="C180" s="18" t="s">
        <v>121</v>
      </c>
      <c r="D180" s="9" t="s">
        <v>9</v>
      </c>
      <c r="E180" s="9">
        <v>170</v>
      </c>
      <c r="F180" s="9">
        <v>170</v>
      </c>
      <c r="G180" s="6" t="s">
        <v>267</v>
      </c>
    </row>
    <row r="181" spans="1:7" ht="75" customHeight="1" x14ac:dyDescent="0.25">
      <c r="A181" s="5">
        <v>20</v>
      </c>
      <c r="B181" s="6" t="s">
        <v>122</v>
      </c>
      <c r="C181" s="18" t="s">
        <v>87</v>
      </c>
      <c r="D181" s="5" t="s">
        <v>8</v>
      </c>
      <c r="E181" s="9">
        <v>50</v>
      </c>
      <c r="F181" s="19">
        <f>25.9+24.1</f>
        <v>50</v>
      </c>
      <c r="G181" s="6" t="s">
        <v>354</v>
      </c>
    </row>
    <row r="182" spans="1:7" ht="60" customHeight="1" x14ac:dyDescent="0.25">
      <c r="A182" s="5">
        <v>20</v>
      </c>
      <c r="B182" s="6" t="s">
        <v>122</v>
      </c>
      <c r="C182" s="18" t="s">
        <v>123</v>
      </c>
      <c r="D182" s="5" t="s">
        <v>9</v>
      </c>
      <c r="E182" s="9">
        <v>400</v>
      </c>
      <c r="F182" s="9">
        <v>400</v>
      </c>
      <c r="G182" s="6" t="s">
        <v>309</v>
      </c>
    </row>
    <row r="183" spans="1:7" ht="60" customHeight="1" x14ac:dyDescent="0.25">
      <c r="A183" s="5">
        <v>20</v>
      </c>
      <c r="B183" s="6" t="s">
        <v>122</v>
      </c>
      <c r="C183" s="18" t="s">
        <v>156</v>
      </c>
      <c r="D183" s="5" t="s">
        <v>9</v>
      </c>
      <c r="E183" s="9">
        <v>100</v>
      </c>
      <c r="F183" s="19">
        <v>100</v>
      </c>
      <c r="G183" s="6" t="s">
        <v>385</v>
      </c>
    </row>
    <row r="184" spans="1:7" ht="60.75" customHeight="1" x14ac:dyDescent="0.25">
      <c r="A184" s="5">
        <v>20</v>
      </c>
      <c r="B184" s="6" t="s">
        <v>122</v>
      </c>
      <c r="C184" s="18" t="s">
        <v>124</v>
      </c>
      <c r="D184" s="5" t="s">
        <v>9</v>
      </c>
      <c r="E184" s="9">
        <v>250</v>
      </c>
      <c r="F184" s="9">
        <v>250</v>
      </c>
      <c r="G184" s="6" t="s">
        <v>194</v>
      </c>
    </row>
    <row r="185" spans="1:7" ht="59.25" customHeight="1" x14ac:dyDescent="0.25">
      <c r="A185" s="5">
        <v>20</v>
      </c>
      <c r="B185" s="6" t="s">
        <v>122</v>
      </c>
      <c r="C185" s="18" t="s">
        <v>212</v>
      </c>
      <c r="D185" s="5" t="s">
        <v>9</v>
      </c>
      <c r="E185" s="9">
        <v>200</v>
      </c>
      <c r="F185" s="9">
        <v>200</v>
      </c>
      <c r="G185" s="6" t="s">
        <v>310</v>
      </c>
    </row>
    <row r="186" spans="1:7" ht="60" customHeight="1" x14ac:dyDescent="0.25">
      <c r="A186" s="5">
        <v>20</v>
      </c>
      <c r="B186" s="6" t="s">
        <v>122</v>
      </c>
      <c r="C186" s="18" t="s">
        <v>157</v>
      </c>
      <c r="D186" s="5" t="s">
        <v>9</v>
      </c>
      <c r="E186" s="9">
        <v>300</v>
      </c>
      <c r="F186" s="19">
        <v>290</v>
      </c>
      <c r="G186" s="6" t="s">
        <v>386</v>
      </c>
    </row>
    <row r="187" spans="1:7" ht="61.5" customHeight="1" x14ac:dyDescent="0.25">
      <c r="A187" s="5">
        <v>20</v>
      </c>
      <c r="B187" s="6" t="s">
        <v>122</v>
      </c>
      <c r="C187" s="18" t="s">
        <v>350</v>
      </c>
      <c r="D187" s="5" t="s">
        <v>9</v>
      </c>
      <c r="E187" s="9">
        <v>200</v>
      </c>
      <c r="F187" s="9">
        <v>200</v>
      </c>
      <c r="G187" s="6" t="s">
        <v>269</v>
      </c>
    </row>
    <row r="188" spans="1:7" ht="75.75" customHeight="1" x14ac:dyDescent="0.25">
      <c r="A188" s="5">
        <v>21</v>
      </c>
      <c r="B188" s="6" t="s">
        <v>125</v>
      </c>
      <c r="C188" s="18" t="s">
        <v>173</v>
      </c>
      <c r="D188" s="5" t="s">
        <v>131</v>
      </c>
      <c r="E188" s="9">
        <v>30</v>
      </c>
      <c r="F188" s="19">
        <v>27</v>
      </c>
      <c r="G188" s="47" t="s">
        <v>416</v>
      </c>
    </row>
    <row r="189" spans="1:7" ht="90.75" customHeight="1" x14ac:dyDescent="0.25">
      <c r="A189" s="5">
        <v>21</v>
      </c>
      <c r="B189" s="6" t="s">
        <v>125</v>
      </c>
      <c r="C189" s="18" t="s">
        <v>174</v>
      </c>
      <c r="D189" s="5" t="s">
        <v>8</v>
      </c>
      <c r="E189" s="9">
        <v>40</v>
      </c>
      <c r="F189" s="9">
        <v>40</v>
      </c>
      <c r="G189" s="6" t="s">
        <v>283</v>
      </c>
    </row>
    <row r="190" spans="1:7" ht="81" customHeight="1" x14ac:dyDescent="0.25">
      <c r="A190" s="5">
        <v>21</v>
      </c>
      <c r="B190" s="6" t="s">
        <v>125</v>
      </c>
      <c r="C190" s="18" t="s">
        <v>87</v>
      </c>
      <c r="D190" s="5" t="s">
        <v>8</v>
      </c>
      <c r="E190" s="9">
        <v>50</v>
      </c>
      <c r="F190" s="9">
        <v>50</v>
      </c>
      <c r="G190" s="11" t="s">
        <v>355</v>
      </c>
    </row>
    <row r="191" spans="1:7" ht="75.75" customHeight="1" x14ac:dyDescent="0.25">
      <c r="A191" s="5">
        <v>21</v>
      </c>
      <c r="B191" s="6" t="s">
        <v>125</v>
      </c>
      <c r="C191" s="18" t="s">
        <v>126</v>
      </c>
      <c r="D191" s="5" t="s">
        <v>9</v>
      </c>
      <c r="E191" s="9">
        <v>340</v>
      </c>
      <c r="F191" s="19">
        <f>250+87</f>
        <v>337</v>
      </c>
      <c r="G191" s="6" t="s">
        <v>387</v>
      </c>
    </row>
    <row r="192" spans="1:7" ht="78.75" customHeight="1" x14ac:dyDescent="0.25">
      <c r="A192" s="5">
        <v>21</v>
      </c>
      <c r="B192" s="6" t="s">
        <v>125</v>
      </c>
      <c r="C192" s="18" t="s">
        <v>127</v>
      </c>
      <c r="D192" s="5" t="s">
        <v>9</v>
      </c>
      <c r="E192" s="9">
        <v>890</v>
      </c>
      <c r="F192" s="19">
        <v>890</v>
      </c>
      <c r="G192" s="6" t="s">
        <v>331</v>
      </c>
    </row>
    <row r="193" spans="1:7" ht="93" customHeight="1" x14ac:dyDescent="0.25">
      <c r="A193" s="5">
        <v>21</v>
      </c>
      <c r="B193" s="6" t="s">
        <v>125</v>
      </c>
      <c r="C193" s="18" t="s">
        <v>128</v>
      </c>
      <c r="D193" s="5" t="s">
        <v>9</v>
      </c>
      <c r="E193" s="9">
        <v>150</v>
      </c>
      <c r="F193" s="9">
        <v>148</v>
      </c>
      <c r="G193" s="6" t="s">
        <v>270</v>
      </c>
    </row>
    <row r="194" spans="1:7" ht="81.75" customHeight="1" x14ac:dyDescent="0.25">
      <c r="A194" s="5">
        <v>22</v>
      </c>
      <c r="B194" s="6" t="s">
        <v>129</v>
      </c>
      <c r="C194" s="18" t="s">
        <v>87</v>
      </c>
      <c r="D194" s="5" t="s">
        <v>8</v>
      </c>
      <c r="E194" s="9">
        <v>50</v>
      </c>
      <c r="F194" s="9">
        <v>50</v>
      </c>
      <c r="G194" s="11" t="s">
        <v>355</v>
      </c>
    </row>
    <row r="195" spans="1:7" ht="76.5" customHeight="1" x14ac:dyDescent="0.25">
      <c r="A195" s="5">
        <v>22</v>
      </c>
      <c r="B195" s="6" t="s">
        <v>129</v>
      </c>
      <c r="C195" s="18" t="s">
        <v>175</v>
      </c>
      <c r="D195" s="5" t="s">
        <v>8</v>
      </c>
      <c r="E195" s="9">
        <v>150</v>
      </c>
      <c r="F195" s="9">
        <v>150</v>
      </c>
      <c r="G195" s="6" t="s">
        <v>284</v>
      </c>
    </row>
    <row r="196" spans="1:7" ht="62.25" customHeight="1" x14ac:dyDescent="0.25">
      <c r="A196" s="5">
        <v>22</v>
      </c>
      <c r="B196" s="6" t="s">
        <v>129</v>
      </c>
      <c r="C196" s="18" t="s">
        <v>160</v>
      </c>
      <c r="D196" s="5" t="s">
        <v>9</v>
      </c>
      <c r="E196" s="9">
        <v>390</v>
      </c>
      <c r="F196" s="19">
        <f>220+170</f>
        <v>390</v>
      </c>
      <c r="G196" s="16" t="s">
        <v>388</v>
      </c>
    </row>
    <row r="197" spans="1:7" ht="64.5" customHeight="1" x14ac:dyDescent="0.25">
      <c r="A197" s="5">
        <v>22</v>
      </c>
      <c r="B197" s="6" t="s">
        <v>129</v>
      </c>
      <c r="C197" s="18" t="s">
        <v>351</v>
      </c>
      <c r="D197" s="5" t="s">
        <v>9</v>
      </c>
      <c r="E197" s="9">
        <v>75.3</v>
      </c>
      <c r="F197" s="19">
        <f>56.9+18.4</f>
        <v>75.3</v>
      </c>
      <c r="G197" s="6" t="s">
        <v>332</v>
      </c>
    </row>
    <row r="198" spans="1:7" ht="62.25" customHeight="1" x14ac:dyDescent="0.25">
      <c r="A198" s="5">
        <v>22</v>
      </c>
      <c r="B198" s="6" t="s">
        <v>129</v>
      </c>
      <c r="C198" s="18" t="s">
        <v>161</v>
      </c>
      <c r="D198" s="5" t="s">
        <v>9</v>
      </c>
      <c r="E198" s="9">
        <v>255.9</v>
      </c>
      <c r="F198" s="9">
        <v>255.9</v>
      </c>
      <c r="G198" s="6" t="s">
        <v>179</v>
      </c>
    </row>
    <row r="199" spans="1:7" ht="59.25" customHeight="1" x14ac:dyDescent="0.25">
      <c r="A199" s="5">
        <v>22</v>
      </c>
      <c r="B199" s="6" t="s">
        <v>129</v>
      </c>
      <c r="C199" s="18" t="s">
        <v>159</v>
      </c>
      <c r="D199" s="5" t="s">
        <v>9</v>
      </c>
      <c r="E199" s="9">
        <v>378.8</v>
      </c>
      <c r="F199" s="19">
        <v>378.8</v>
      </c>
      <c r="G199" s="6" t="s">
        <v>179</v>
      </c>
    </row>
    <row r="200" spans="1:7" ht="149.25" customHeight="1" x14ac:dyDescent="0.25">
      <c r="A200" s="5">
        <v>22</v>
      </c>
      <c r="B200" s="6" t="s">
        <v>129</v>
      </c>
      <c r="C200" s="18" t="s">
        <v>158</v>
      </c>
      <c r="D200" s="5" t="s">
        <v>9</v>
      </c>
      <c r="E200" s="9">
        <v>200</v>
      </c>
      <c r="F200" s="9">
        <v>198</v>
      </c>
      <c r="G200" s="6" t="s">
        <v>271</v>
      </c>
    </row>
    <row r="201" spans="1:7" ht="77.25" customHeight="1" x14ac:dyDescent="0.25">
      <c r="A201" s="5">
        <v>23</v>
      </c>
      <c r="B201" s="6" t="s">
        <v>66</v>
      </c>
      <c r="C201" s="18" t="s">
        <v>130</v>
      </c>
      <c r="D201" s="5" t="s">
        <v>69</v>
      </c>
      <c r="E201" s="9">
        <f>-2.8+87.7</f>
        <v>84.9</v>
      </c>
      <c r="F201" s="9">
        <v>84.8</v>
      </c>
      <c r="G201" s="6" t="s">
        <v>337</v>
      </c>
    </row>
    <row r="202" spans="1:7" ht="87" customHeight="1" x14ac:dyDescent="0.25">
      <c r="A202" s="5">
        <v>23</v>
      </c>
      <c r="B202" s="6" t="s">
        <v>66</v>
      </c>
      <c r="C202" s="18" t="s">
        <v>87</v>
      </c>
      <c r="D202" s="5" t="s">
        <v>8</v>
      </c>
      <c r="E202" s="9">
        <v>100</v>
      </c>
      <c r="F202" s="9">
        <v>100</v>
      </c>
      <c r="G202" s="6" t="s">
        <v>180</v>
      </c>
    </row>
    <row r="203" spans="1:7" ht="72" customHeight="1" x14ac:dyDescent="0.25">
      <c r="A203" s="5">
        <v>23</v>
      </c>
      <c r="B203" s="6" t="s">
        <v>66</v>
      </c>
      <c r="C203" s="18" t="s">
        <v>213</v>
      </c>
      <c r="D203" s="5" t="s">
        <v>9</v>
      </c>
      <c r="E203" s="9">
        <f>-1.3+49.1</f>
        <v>47.800000000000004</v>
      </c>
      <c r="F203" s="9">
        <v>47.7</v>
      </c>
      <c r="G203" s="6" t="s">
        <v>333</v>
      </c>
    </row>
    <row r="204" spans="1:7" ht="62.25" customHeight="1" x14ac:dyDescent="0.25">
      <c r="A204" s="5">
        <v>23</v>
      </c>
      <c r="B204" s="6" t="s">
        <v>66</v>
      </c>
      <c r="C204" s="18" t="s">
        <v>214</v>
      </c>
      <c r="D204" s="5" t="s">
        <v>9</v>
      </c>
      <c r="E204" s="9">
        <v>200</v>
      </c>
      <c r="F204" s="9">
        <v>200</v>
      </c>
      <c r="G204" s="6" t="s">
        <v>296</v>
      </c>
    </row>
    <row r="205" spans="1:7" ht="73.5" customHeight="1" x14ac:dyDescent="0.25">
      <c r="A205" s="5">
        <v>23</v>
      </c>
      <c r="B205" s="6" t="s">
        <v>66</v>
      </c>
      <c r="C205" s="18" t="s">
        <v>215</v>
      </c>
      <c r="D205" s="5" t="s">
        <v>9</v>
      </c>
      <c r="E205" s="9">
        <v>49.1</v>
      </c>
      <c r="F205" s="19">
        <v>49</v>
      </c>
      <c r="G205" s="6" t="s">
        <v>272</v>
      </c>
    </row>
    <row r="206" spans="1:7" ht="104.25" customHeight="1" x14ac:dyDescent="0.25">
      <c r="A206" s="5">
        <v>23</v>
      </c>
      <c r="B206" s="6" t="s">
        <v>66</v>
      </c>
      <c r="C206" s="18" t="s">
        <v>216</v>
      </c>
      <c r="D206" s="5" t="s">
        <v>9</v>
      </c>
      <c r="E206" s="9">
        <f>380-258.2</f>
        <v>121.80000000000001</v>
      </c>
      <c r="F206" s="9">
        <f>380-258.2</f>
        <v>121.80000000000001</v>
      </c>
      <c r="G206" s="6" t="s">
        <v>334</v>
      </c>
    </row>
    <row r="207" spans="1:7" ht="55.5" customHeight="1" x14ac:dyDescent="0.25">
      <c r="A207" s="5">
        <v>23</v>
      </c>
      <c r="B207" s="6" t="s">
        <v>66</v>
      </c>
      <c r="C207" s="18" t="s">
        <v>67</v>
      </c>
      <c r="D207" s="5" t="s">
        <v>9</v>
      </c>
      <c r="E207" s="9">
        <v>322.3</v>
      </c>
      <c r="F207" s="9">
        <v>322.3</v>
      </c>
      <c r="G207" s="6" t="s">
        <v>179</v>
      </c>
    </row>
    <row r="208" spans="1:7" ht="78" customHeight="1" x14ac:dyDescent="0.25">
      <c r="A208" s="5">
        <v>23</v>
      </c>
      <c r="B208" s="6" t="s">
        <v>66</v>
      </c>
      <c r="C208" s="18" t="s">
        <v>217</v>
      </c>
      <c r="D208" s="5" t="s">
        <v>9</v>
      </c>
      <c r="E208" s="9">
        <f>7+40</f>
        <v>47</v>
      </c>
      <c r="F208" s="19">
        <f>7+40</f>
        <v>47</v>
      </c>
      <c r="G208" s="6" t="s">
        <v>272</v>
      </c>
    </row>
    <row r="209" spans="1:7" ht="63.75" customHeight="1" x14ac:dyDescent="0.25">
      <c r="A209" s="5">
        <v>23</v>
      </c>
      <c r="B209" s="6" t="s">
        <v>66</v>
      </c>
      <c r="C209" s="18" t="s">
        <v>200</v>
      </c>
      <c r="D209" s="5" t="s">
        <v>9</v>
      </c>
      <c r="E209" s="9">
        <v>60</v>
      </c>
      <c r="F209" s="9">
        <v>60</v>
      </c>
      <c r="G209" s="6" t="s">
        <v>272</v>
      </c>
    </row>
    <row r="210" spans="1:7" ht="70.5" customHeight="1" x14ac:dyDescent="0.25">
      <c r="A210" s="5">
        <v>23</v>
      </c>
      <c r="B210" s="6" t="s">
        <v>66</v>
      </c>
      <c r="C210" s="18" t="s">
        <v>218</v>
      </c>
      <c r="D210" s="5" t="s">
        <v>9</v>
      </c>
      <c r="E210" s="9">
        <f>60-2.9</f>
        <v>57.1</v>
      </c>
      <c r="F210" s="9">
        <f>60-2.9</f>
        <v>57.1</v>
      </c>
      <c r="G210" s="6" t="s">
        <v>272</v>
      </c>
    </row>
    <row r="211" spans="1:7" ht="90" customHeight="1" x14ac:dyDescent="0.25">
      <c r="A211" s="5">
        <v>23</v>
      </c>
      <c r="B211" s="6" t="s">
        <v>66</v>
      </c>
      <c r="C211" s="18" t="s">
        <v>132</v>
      </c>
      <c r="D211" s="5" t="s">
        <v>9</v>
      </c>
      <c r="E211" s="9">
        <v>410</v>
      </c>
      <c r="F211" s="9">
        <v>410</v>
      </c>
      <c r="G211" s="6" t="s">
        <v>271</v>
      </c>
    </row>
    <row r="212" spans="1:7" ht="63.75" customHeight="1" x14ac:dyDescent="0.25">
      <c r="A212" s="5">
        <v>24</v>
      </c>
      <c r="B212" s="6" t="s">
        <v>68</v>
      </c>
      <c r="C212" s="18" t="s">
        <v>219</v>
      </c>
      <c r="D212" s="5" t="s">
        <v>69</v>
      </c>
      <c r="E212" s="9">
        <v>594</v>
      </c>
      <c r="F212" s="9">
        <v>592</v>
      </c>
      <c r="G212" s="6" t="s">
        <v>271</v>
      </c>
    </row>
    <row r="213" spans="1:7" ht="99" customHeight="1" x14ac:dyDescent="0.25">
      <c r="A213" s="5">
        <v>24</v>
      </c>
      <c r="B213" s="6" t="s">
        <v>68</v>
      </c>
      <c r="C213" s="18" t="s">
        <v>199</v>
      </c>
      <c r="D213" s="5" t="s">
        <v>8</v>
      </c>
      <c r="E213" s="9">
        <v>100</v>
      </c>
      <c r="F213" s="9">
        <v>100</v>
      </c>
      <c r="G213" s="6" t="s">
        <v>285</v>
      </c>
    </row>
    <row r="214" spans="1:7" ht="59.25" customHeight="1" x14ac:dyDescent="0.25">
      <c r="A214" s="5">
        <v>24</v>
      </c>
      <c r="B214" s="6" t="s">
        <v>68</v>
      </c>
      <c r="C214" s="18" t="s">
        <v>288</v>
      </c>
      <c r="D214" s="5" t="s">
        <v>9</v>
      </c>
      <c r="E214" s="9">
        <v>54</v>
      </c>
      <c r="F214" s="19">
        <v>54</v>
      </c>
      <c r="G214" s="6" t="s">
        <v>389</v>
      </c>
    </row>
    <row r="215" spans="1:7" ht="62.25" customHeight="1" x14ac:dyDescent="0.25">
      <c r="A215" s="5">
        <v>24</v>
      </c>
      <c r="B215" s="6" t="s">
        <v>68</v>
      </c>
      <c r="C215" s="18" t="s">
        <v>70</v>
      </c>
      <c r="D215" s="5" t="s">
        <v>9</v>
      </c>
      <c r="E215" s="9">
        <v>200</v>
      </c>
      <c r="F215" s="9">
        <v>200</v>
      </c>
      <c r="G215" s="6" t="s">
        <v>299</v>
      </c>
    </row>
    <row r="216" spans="1:7" ht="59.25" customHeight="1" x14ac:dyDescent="0.25">
      <c r="A216" s="5">
        <v>24</v>
      </c>
      <c r="B216" s="6" t="s">
        <v>68</v>
      </c>
      <c r="C216" s="18" t="s">
        <v>71</v>
      </c>
      <c r="D216" s="5" t="s">
        <v>9</v>
      </c>
      <c r="E216" s="9">
        <v>72</v>
      </c>
      <c r="F216" s="9">
        <v>72</v>
      </c>
      <c r="G216" s="6" t="s">
        <v>273</v>
      </c>
    </row>
    <row r="217" spans="1:7" ht="57.75" customHeight="1" x14ac:dyDescent="0.25">
      <c r="A217" s="5">
        <v>24</v>
      </c>
      <c r="B217" s="6" t="s">
        <v>68</v>
      </c>
      <c r="C217" s="18" t="s">
        <v>72</v>
      </c>
      <c r="D217" s="5" t="s">
        <v>9</v>
      </c>
      <c r="E217" s="9">
        <v>80</v>
      </c>
      <c r="F217" s="9">
        <v>80</v>
      </c>
      <c r="G217" s="6" t="s">
        <v>391</v>
      </c>
    </row>
    <row r="218" spans="1:7" ht="52.5" customHeight="1" x14ac:dyDescent="0.25">
      <c r="A218" s="5">
        <v>24</v>
      </c>
      <c r="B218" s="6" t="s">
        <v>68</v>
      </c>
      <c r="C218" s="18" t="s">
        <v>176</v>
      </c>
      <c r="D218" s="5" t="s">
        <v>9</v>
      </c>
      <c r="E218" s="9">
        <v>100</v>
      </c>
      <c r="F218" s="9">
        <v>100</v>
      </c>
      <c r="G218" s="6" t="s">
        <v>335</v>
      </c>
    </row>
    <row r="219" spans="1:7" ht="63.75" customHeight="1" x14ac:dyDescent="0.25">
      <c r="A219" s="5">
        <v>24</v>
      </c>
      <c r="B219" s="6" t="s">
        <v>68</v>
      </c>
      <c r="C219" s="18" t="s">
        <v>73</v>
      </c>
      <c r="D219" s="5" t="s">
        <v>9</v>
      </c>
      <c r="E219" s="9">
        <v>300</v>
      </c>
      <c r="F219" s="19">
        <f>200+100</f>
        <v>300</v>
      </c>
      <c r="G219" s="6" t="s">
        <v>390</v>
      </c>
    </row>
    <row r="220" spans="1:7" ht="62.25" customHeight="1" x14ac:dyDescent="0.25">
      <c r="A220" s="5">
        <v>25</v>
      </c>
      <c r="B220" s="6" t="s">
        <v>74</v>
      </c>
      <c r="C220" s="18" t="s">
        <v>75</v>
      </c>
      <c r="D220" s="5" t="s">
        <v>9</v>
      </c>
      <c r="E220" s="9">
        <v>200</v>
      </c>
      <c r="F220" s="9">
        <v>200</v>
      </c>
      <c r="G220" s="6" t="s">
        <v>391</v>
      </c>
    </row>
    <row r="221" spans="1:7" ht="60" customHeight="1" x14ac:dyDescent="0.25">
      <c r="A221" s="5">
        <v>25</v>
      </c>
      <c r="B221" s="6" t="s">
        <v>74</v>
      </c>
      <c r="C221" s="18" t="s">
        <v>76</v>
      </c>
      <c r="D221" s="5" t="s">
        <v>9</v>
      </c>
      <c r="E221" s="9">
        <v>200</v>
      </c>
      <c r="F221" s="9">
        <v>199.81</v>
      </c>
      <c r="G221" s="6" t="s">
        <v>179</v>
      </c>
    </row>
    <row r="222" spans="1:7" ht="60.75" customHeight="1" x14ac:dyDescent="0.25">
      <c r="A222" s="5">
        <v>25</v>
      </c>
      <c r="B222" s="6" t="s">
        <v>74</v>
      </c>
      <c r="C222" s="18" t="s">
        <v>77</v>
      </c>
      <c r="D222" s="5" t="s">
        <v>9</v>
      </c>
      <c r="E222" s="9">
        <v>422</v>
      </c>
      <c r="F222" s="9">
        <v>422</v>
      </c>
      <c r="G222" s="6" t="s">
        <v>162</v>
      </c>
    </row>
    <row r="223" spans="1:7" ht="70.5" customHeight="1" x14ac:dyDescent="0.25">
      <c r="A223" s="5">
        <v>25</v>
      </c>
      <c r="B223" s="6" t="s">
        <v>74</v>
      </c>
      <c r="C223" s="18" t="s">
        <v>78</v>
      </c>
      <c r="D223" s="5" t="s">
        <v>9</v>
      </c>
      <c r="E223" s="9">
        <v>50</v>
      </c>
      <c r="F223" s="9">
        <v>50</v>
      </c>
      <c r="G223" s="6" t="s">
        <v>274</v>
      </c>
    </row>
    <row r="224" spans="1:7" ht="54" customHeight="1" x14ac:dyDescent="0.25">
      <c r="A224" s="5">
        <v>25</v>
      </c>
      <c r="B224" s="6" t="s">
        <v>74</v>
      </c>
      <c r="C224" s="23" t="s">
        <v>393</v>
      </c>
      <c r="D224" s="5" t="s">
        <v>9</v>
      </c>
      <c r="E224" s="9">
        <v>300</v>
      </c>
      <c r="F224" s="19">
        <f>289.5+10.5</f>
        <v>300</v>
      </c>
      <c r="G224" s="6" t="s">
        <v>392</v>
      </c>
    </row>
    <row r="225" spans="1:7" ht="69" customHeight="1" x14ac:dyDescent="0.25">
      <c r="A225" s="5">
        <v>25</v>
      </c>
      <c r="B225" s="6" t="s">
        <v>74</v>
      </c>
      <c r="C225" s="27" t="s">
        <v>394</v>
      </c>
      <c r="D225" s="5" t="s">
        <v>9</v>
      </c>
      <c r="E225" s="9">
        <v>328</v>
      </c>
      <c r="F225" s="19">
        <v>328</v>
      </c>
      <c r="G225" s="6" t="s">
        <v>395</v>
      </c>
    </row>
    <row r="226" spans="1:7" ht="21" customHeight="1" x14ac:dyDescent="0.25">
      <c r="A226" s="8"/>
      <c r="B226" s="6"/>
      <c r="C226" s="6" t="s">
        <v>82</v>
      </c>
      <c r="D226" s="5"/>
      <c r="E226" s="9">
        <f>E227-(SUM(E7:E225))</f>
        <v>0</v>
      </c>
      <c r="F226" s="9"/>
      <c r="G226" s="6"/>
    </row>
    <row r="227" spans="1:7" ht="17.25" customHeight="1" x14ac:dyDescent="0.25">
      <c r="A227" s="11"/>
      <c r="B227" s="6"/>
      <c r="C227" s="12" t="s">
        <v>79</v>
      </c>
      <c r="D227" s="5"/>
      <c r="E227" s="13">
        <v>37500</v>
      </c>
      <c r="F227" s="13">
        <f>SUM(F7:F226)</f>
        <v>37447.4</v>
      </c>
      <c r="G227" s="6"/>
    </row>
    <row r="228" spans="1:7" ht="12.75" customHeight="1" x14ac:dyDescent="0.25">
      <c r="A228" s="49"/>
      <c r="B228" s="49"/>
      <c r="C228" s="49"/>
      <c r="D228" s="49"/>
      <c r="E228" s="49"/>
      <c r="F228" s="49"/>
      <c r="G228" s="49"/>
    </row>
    <row r="229" spans="1:7" ht="60" customHeight="1" x14ac:dyDescent="0.3">
      <c r="A229" s="48" t="s">
        <v>83</v>
      </c>
      <c r="B229" s="48"/>
      <c r="C229" s="48"/>
      <c r="D229" s="34"/>
      <c r="G229" s="37" t="s">
        <v>84</v>
      </c>
    </row>
    <row r="230" spans="1:7" ht="42" customHeight="1" x14ac:dyDescent="0.25"/>
    <row r="231" spans="1:7" ht="27" customHeight="1" x14ac:dyDescent="0.25"/>
    <row r="232" spans="1:7" x14ac:dyDescent="0.25">
      <c r="A232" s="42"/>
      <c r="C232" s="43"/>
      <c r="D232" s="44"/>
      <c r="E232" s="45"/>
    </row>
    <row r="233" spans="1:7" x14ac:dyDescent="0.25">
      <c r="C233" s="43"/>
      <c r="D233" s="3"/>
      <c r="E233" s="45"/>
    </row>
    <row r="234" spans="1:7" x14ac:dyDescent="0.25">
      <c r="C234" s="43"/>
      <c r="D234" s="3"/>
      <c r="E234" s="45"/>
    </row>
    <row r="235" spans="1:7" x14ac:dyDescent="0.25">
      <c r="C235" s="43"/>
      <c r="D235" s="3"/>
      <c r="E235" s="45"/>
    </row>
    <row r="236" spans="1:7" x14ac:dyDescent="0.25">
      <c r="C236" s="43"/>
      <c r="D236" s="3"/>
      <c r="E236" s="45"/>
    </row>
    <row r="237" spans="1:7" x14ac:dyDescent="0.25">
      <c r="C237" s="43"/>
      <c r="D237" s="44"/>
      <c r="E237" s="45"/>
    </row>
  </sheetData>
  <mergeCells count="5">
    <mergeCell ref="A229:C229"/>
    <mergeCell ref="A228:G228"/>
    <mergeCell ref="A1:G1"/>
    <mergeCell ref="A2:G2"/>
    <mergeCell ref="A3:G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workbookViewId="0">
      <selection activeCell="C1" sqref="C1:C1048576"/>
    </sheetView>
  </sheetViews>
  <sheetFormatPr defaultRowHeight="15" x14ac:dyDescent="0.25"/>
  <sheetData>
    <row r="1" spans="9:9" ht="81" customHeight="1" x14ac:dyDescent="0.25">
      <c r="I1" s="20"/>
    </row>
    <row r="2" spans="9:9" ht="60" customHeight="1" x14ac:dyDescent="0.25">
      <c r="I2" s="20"/>
    </row>
    <row r="3" spans="9:9" ht="75.75" customHeight="1" x14ac:dyDescent="0.25">
      <c r="I3" s="20"/>
    </row>
    <row r="4" spans="9:9" ht="60" customHeight="1" x14ac:dyDescent="0.25">
      <c r="I4" s="20"/>
    </row>
    <row r="5" spans="9:9" ht="60" customHeight="1" x14ac:dyDescent="0.25">
      <c r="I5" s="20"/>
    </row>
    <row r="6" spans="9:9" ht="60" customHeight="1" x14ac:dyDescent="0.25">
      <c r="I6" s="20"/>
    </row>
    <row r="7" spans="9:9" ht="60" customHeight="1" x14ac:dyDescent="0.25">
      <c r="I7" s="20"/>
    </row>
    <row r="8" spans="9:9" ht="60" customHeight="1" x14ac:dyDescent="0.25">
      <c r="I8" s="20"/>
    </row>
    <row r="9" spans="9:9" ht="60" customHeight="1" x14ac:dyDescent="0.25">
      <c r="I9" s="20"/>
    </row>
    <row r="10" spans="9:9" ht="60" customHeight="1" x14ac:dyDescent="0.25">
      <c r="I10" s="20"/>
    </row>
    <row r="11" spans="9:9" ht="60" customHeight="1" x14ac:dyDescent="0.25">
      <c r="I11" s="20"/>
    </row>
    <row r="12" spans="9:9" ht="60" customHeight="1" x14ac:dyDescent="0.25">
      <c r="I12" s="20"/>
    </row>
    <row r="13" spans="9:9" ht="60" customHeight="1" x14ac:dyDescent="0.25">
      <c r="I13" s="20"/>
    </row>
    <row r="14" spans="9:9" ht="60" customHeight="1" x14ac:dyDescent="0.25">
      <c r="I14" s="20"/>
    </row>
    <row r="15" spans="9:9" ht="60" customHeight="1" x14ac:dyDescent="0.25">
      <c r="I15" s="20"/>
    </row>
    <row r="16" spans="9:9" ht="60" customHeight="1" x14ac:dyDescent="0.25">
      <c r="I16" s="20"/>
    </row>
    <row r="17" spans="2:9" ht="60" customHeight="1" x14ac:dyDescent="0.25">
      <c r="I17" s="20"/>
    </row>
    <row r="18" spans="2:9" ht="60" customHeight="1" x14ac:dyDescent="0.25">
      <c r="I18" s="20"/>
    </row>
    <row r="19" spans="2:9" ht="60" customHeight="1" x14ac:dyDescent="0.25">
      <c r="I19" s="20"/>
    </row>
    <row r="20" spans="2:9" ht="102.75" customHeight="1" x14ac:dyDescent="0.25">
      <c r="I20" s="20"/>
    </row>
    <row r="21" spans="2:9" ht="60" customHeight="1" x14ac:dyDescent="0.25">
      <c r="I21" s="20"/>
    </row>
    <row r="22" spans="2:9" ht="60" customHeight="1" x14ac:dyDescent="0.25">
      <c r="I22" s="20"/>
    </row>
    <row r="23" spans="2:9" ht="81" customHeight="1" x14ac:dyDescent="0.25">
      <c r="I23" s="20"/>
    </row>
    <row r="24" spans="2:9" ht="60" customHeight="1" x14ac:dyDescent="0.25">
      <c r="I24" s="20"/>
    </row>
    <row r="25" spans="2:9" ht="60" customHeight="1" x14ac:dyDescent="0.25">
      <c r="B25" s="21"/>
      <c r="C25" s="21"/>
      <c r="D25" s="21"/>
      <c r="E25" s="21"/>
      <c r="F25" s="21"/>
      <c r="G25" s="21"/>
      <c r="H25" s="21"/>
      <c r="I25" s="22"/>
    </row>
    <row r="26" spans="2:9" ht="74.25" customHeight="1" x14ac:dyDescent="0.25">
      <c r="B26" s="21"/>
      <c r="C26" s="21"/>
      <c r="D26" s="21"/>
      <c r="E26" s="21"/>
      <c r="F26" s="21"/>
      <c r="G26" s="21"/>
      <c r="H26" s="21"/>
      <c r="I26" s="22"/>
    </row>
    <row r="27" spans="2:9" ht="75" customHeight="1" x14ac:dyDescent="0.25">
      <c r="B27" s="21"/>
      <c r="C27" s="21"/>
      <c r="D27" s="21"/>
      <c r="E27" s="21"/>
      <c r="F27" s="21"/>
      <c r="G27" s="21"/>
      <c r="H27" s="21"/>
      <c r="I27" s="22"/>
    </row>
    <row r="28" spans="2:9" ht="60" customHeight="1" x14ac:dyDescent="0.25">
      <c r="I28" s="20"/>
    </row>
    <row r="29" spans="2:9" ht="72" customHeight="1" x14ac:dyDescent="0.25">
      <c r="I29" s="20"/>
    </row>
    <row r="30" spans="2:9" ht="86.25" customHeight="1" x14ac:dyDescent="0.25">
      <c r="I30" s="20"/>
    </row>
    <row r="60" ht="359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2025-01-23T12:50:20Z</dcterms:modified>
</cp:coreProperties>
</file>